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LL DOKUMEN\CONTOH LAPORAN AKTUALISASI\data kesehatan\New folder\"/>
    </mc:Choice>
  </mc:AlternateContent>
  <bookViews>
    <workbookView xWindow="0" yWindow="0" windowWidth="20490" windowHeight="7755"/>
  </bookViews>
  <sheets>
    <sheet name="48_PTM" sheetId="1" r:id="rId1"/>
  </sheets>
  <externalReferences>
    <externalReference r:id="rId2"/>
  </externalReferences>
  <definedNames>
    <definedName name="_xlnm.Print_Area" localSheetId="0">'48_PTM'!$A$1:$R$26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1" l="1"/>
  <c r="I4" i="1"/>
  <c r="H5" i="1"/>
  <c r="I5" i="1"/>
  <c r="A12" i="1"/>
  <c r="B12" i="1"/>
  <c r="C12" i="1"/>
  <c r="F12" i="1"/>
  <c r="H12" i="1"/>
  <c r="J12" i="1"/>
  <c r="K12" i="1"/>
  <c r="L12" i="1" s="1"/>
  <c r="N12" i="1"/>
  <c r="P12" i="1"/>
  <c r="Q12" i="1"/>
  <c r="R12" i="1" s="1"/>
  <c r="A13" i="1"/>
  <c r="B13" i="1"/>
  <c r="C13" i="1"/>
  <c r="F13" i="1"/>
  <c r="H13" i="1"/>
  <c r="J13" i="1"/>
  <c r="K13" i="1"/>
  <c r="L13" i="1" s="1"/>
  <c r="N13" i="1"/>
  <c r="P13" i="1"/>
  <c r="Q13" i="1"/>
  <c r="R13" i="1" s="1"/>
  <c r="A14" i="1"/>
  <c r="B14" i="1"/>
  <c r="C14" i="1"/>
  <c r="F14" i="1"/>
  <c r="H14" i="1"/>
  <c r="J14" i="1"/>
  <c r="K14" i="1"/>
  <c r="L14" i="1" s="1"/>
  <c r="N14" i="1"/>
  <c r="P14" i="1"/>
  <c r="Q14" i="1"/>
  <c r="R14" i="1" s="1"/>
  <c r="C15" i="1"/>
  <c r="F15" i="1"/>
  <c r="H15" i="1"/>
  <c r="J15" i="1"/>
  <c r="K15" i="1"/>
  <c r="L15" i="1" s="1"/>
  <c r="N15" i="1"/>
  <c r="P15" i="1"/>
  <c r="Q15" i="1"/>
  <c r="R15" i="1" s="1"/>
  <c r="B16" i="1"/>
  <c r="C16" i="1"/>
  <c r="F16" i="1"/>
  <c r="H16" i="1"/>
  <c r="J16" i="1"/>
  <c r="K16" i="1"/>
  <c r="L16" i="1"/>
  <c r="N16" i="1"/>
  <c r="P16" i="1"/>
  <c r="Q16" i="1"/>
  <c r="R16" i="1"/>
  <c r="B17" i="1"/>
  <c r="C17" i="1"/>
  <c r="F17" i="1"/>
  <c r="H17" i="1"/>
  <c r="J17" i="1"/>
  <c r="K17" i="1"/>
  <c r="L17" i="1" s="1"/>
  <c r="N17" i="1"/>
  <c r="P17" i="1"/>
  <c r="Q17" i="1"/>
  <c r="R17" i="1" s="1"/>
  <c r="C18" i="1"/>
  <c r="F18" i="1"/>
  <c r="H18" i="1"/>
  <c r="J18" i="1"/>
  <c r="K18" i="1"/>
  <c r="L18" i="1" s="1"/>
  <c r="N18" i="1"/>
  <c r="P18" i="1"/>
  <c r="Q18" i="1"/>
  <c r="R18" i="1" s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A26" i="1"/>
  <c r="Q24" i="1" l="1"/>
  <c r="R24" i="1" s="1"/>
</calcChain>
</file>

<file path=xl/sharedStrings.xml><?xml version="1.0" encoding="utf-8"?>
<sst xmlns="http://schemas.openxmlformats.org/spreadsheetml/2006/main" count="32" uniqueCount="15">
  <si>
    <t>JUMLAH (KAB/KOTA)</t>
  </si>
  <si>
    <t>%</t>
  </si>
  <si>
    <t>JUMLAH</t>
  </si>
  <si>
    <t>LAKI-LAKI + PEREMPUAN</t>
  </si>
  <si>
    <t>PEREMPUAN</t>
  </si>
  <si>
    <t>LAKI-LAKI</t>
  </si>
  <si>
    <t>BERISIKO</t>
  </si>
  <si>
    <t>MENDAPAT PELAYANAN SKRINING KESEHATAN SESUAI STANDAR</t>
  </si>
  <si>
    <t>PENDUDUK USIA 15-59 TAHUN</t>
  </si>
  <si>
    <t>PUSKESMAS</t>
  </si>
  <si>
    <t>KECAMATAN</t>
  </si>
  <si>
    <t>NO</t>
  </si>
  <si>
    <t>PELAYANAN KESEHATAN USIA PRODUKTIF  MENURUT JENIS KELAMIN, KECAMATAN, DAN PUSKESMAS</t>
  </si>
  <si>
    <t xml:space="preserve"> </t>
  </si>
  <si>
    <t>TABEL 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</si>
</sst>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_);_(* \(#,##0\);_(* &quot;-&quot;_);_(@_)"/>
    <numFmt numFmtId="165" formatCode="0.0"/>
  </numFmts>
  <fonts count="9" x14ac:knownFonts="1">
    <font>
      <sz val="11"/>
      <color theme="1"/>
      <name val="Calibri"/>
      <family val="2"/>
      <charset val="1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sz val="11"/>
      <name val="Arial"/>
      <family val="2"/>
    </font>
    <font>
      <sz val="13"/>
      <name val="Arial"/>
      <family val="2"/>
    </font>
    <font>
      <sz val="13"/>
      <color rgb="FFFF0000"/>
      <name val="Arial"/>
      <family val="2"/>
    </font>
    <font>
      <sz val="12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1" applyFont="1" applyAlignment="1">
      <alignment vertical="center"/>
    </xf>
    <xf numFmtId="0" fontId="2" fillId="0" borderId="0" xfId="1" applyFont="1" applyBorder="1" applyAlignment="1">
      <alignment vertical="center"/>
    </xf>
    <xf numFmtId="0" fontId="1" fillId="0" borderId="0" xfId="1" applyFont="1" applyAlignment="1">
      <alignment vertical="center"/>
    </xf>
    <xf numFmtId="37" fontId="2" fillId="0" borderId="0" xfId="2" applyNumberFormat="1" applyFont="1" applyFill="1" applyBorder="1" applyAlignment="1">
      <alignment vertical="center"/>
    </xf>
    <xf numFmtId="0" fontId="2" fillId="0" borderId="0" xfId="1" quotePrefix="1" applyFont="1" applyFill="1" applyBorder="1" applyAlignment="1">
      <alignment horizontal="left" vertical="center"/>
    </xf>
    <xf numFmtId="0" fontId="2" fillId="0" borderId="0" xfId="1" applyFont="1" applyFill="1" applyBorder="1" applyAlignment="1">
      <alignment vertical="center"/>
    </xf>
    <xf numFmtId="165" fontId="3" fillId="0" borderId="1" xfId="1" applyNumberFormat="1" applyFont="1" applyBorder="1" applyAlignment="1">
      <alignment horizontal="center" vertical="center"/>
    </xf>
    <xf numFmtId="3" fontId="3" fillId="0" borderId="2" xfId="2" applyNumberFormat="1" applyFont="1" applyFill="1" applyBorder="1" applyAlignment="1">
      <alignment horizontal="center" vertical="center"/>
    </xf>
    <xf numFmtId="165" fontId="3" fillId="0" borderId="2" xfId="2" applyNumberFormat="1" applyFont="1" applyFill="1" applyBorder="1" applyAlignment="1">
      <alignment horizontal="center" vertical="center"/>
    </xf>
    <xf numFmtId="3" fontId="3" fillId="0" borderId="1" xfId="2" applyNumberFormat="1" applyFont="1" applyFill="1" applyBorder="1" applyAlignment="1">
      <alignment horizontal="center" vertical="center"/>
    </xf>
    <xf numFmtId="0" fontId="3" fillId="0" borderId="1" xfId="1" quotePrefix="1" applyFont="1" applyFill="1" applyBorder="1" applyAlignment="1">
      <alignment horizontal="left" vertical="center"/>
    </xf>
    <xf numFmtId="0" fontId="3" fillId="0" borderId="1" xfId="1" applyFont="1" applyFill="1" applyBorder="1" applyAlignment="1">
      <alignment vertical="center"/>
    </xf>
    <xf numFmtId="165" fontId="2" fillId="0" borderId="3" xfId="1" applyNumberFormat="1" applyFont="1" applyBorder="1" applyAlignment="1">
      <alignment horizontal="center" vertical="center"/>
    </xf>
    <xf numFmtId="3" fontId="2" fillId="0" borderId="3" xfId="1" applyNumberFormat="1" applyFont="1" applyBorder="1" applyAlignment="1">
      <alignment horizontal="center" vertical="center"/>
    </xf>
    <xf numFmtId="165" fontId="2" fillId="0" borderId="3" xfId="2" applyNumberFormat="1" applyFont="1" applyFill="1" applyBorder="1" applyAlignment="1">
      <alignment horizontal="center" vertical="center"/>
    </xf>
    <xf numFmtId="3" fontId="2" fillId="0" borderId="3" xfId="2" applyNumberFormat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vertical="center"/>
    </xf>
    <xf numFmtId="0" fontId="2" fillId="0" borderId="3" xfId="1" applyFont="1" applyFill="1" applyBorder="1" applyAlignment="1">
      <alignment horizontal="center" vertical="center"/>
    </xf>
    <xf numFmtId="3" fontId="2" fillId="0" borderId="3" xfId="2" applyNumberFormat="1" applyFont="1" applyBorder="1" applyAlignment="1">
      <alignment horizontal="center" vertical="center"/>
    </xf>
    <xf numFmtId="0" fontId="2" fillId="0" borderId="3" xfId="1" applyFont="1" applyFill="1" applyBorder="1" applyAlignment="1">
      <alignment horizontal="left" vertical="center" indent="1"/>
    </xf>
    <xf numFmtId="165" fontId="2" fillId="0" borderId="4" xfId="2" applyNumberFormat="1" applyFont="1" applyFill="1" applyBorder="1" applyAlignment="1">
      <alignment horizontal="center" vertical="center"/>
    </xf>
    <xf numFmtId="3" fontId="2" fillId="0" borderId="4" xfId="2" applyNumberFormat="1" applyFont="1" applyFill="1" applyBorder="1" applyAlignment="1">
      <alignment horizontal="center" vertical="center"/>
    </xf>
    <xf numFmtId="3" fontId="2" fillId="0" borderId="4" xfId="2" applyNumberFormat="1" applyFont="1" applyBorder="1" applyAlignment="1">
      <alignment horizontal="center" vertical="center"/>
    </xf>
    <xf numFmtId="0" fontId="2" fillId="0" borderId="0" xfId="1" applyFont="1" applyFill="1" applyAlignment="1">
      <alignment vertical="center"/>
    </xf>
    <xf numFmtId="0" fontId="4" fillId="0" borderId="5" xfId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/>
    </xf>
    <xf numFmtId="0" fontId="2" fillId="0" borderId="8" xfId="1" applyFont="1" applyFill="1" applyBorder="1" applyAlignment="1">
      <alignment horizontal="center" vertical="center"/>
    </xf>
    <xf numFmtId="0" fontId="2" fillId="0" borderId="9" xfId="1" applyFont="1" applyFill="1" applyBorder="1" applyAlignment="1">
      <alignment horizontal="center" vertical="center"/>
    </xf>
    <xf numFmtId="0" fontId="2" fillId="0" borderId="10" xfId="1" applyFont="1" applyFill="1" applyBorder="1" applyAlignment="1">
      <alignment horizontal="center" vertical="center"/>
    </xf>
    <xf numFmtId="0" fontId="2" fillId="0" borderId="11" xfId="1" applyFont="1" applyFill="1" applyBorder="1" applyAlignment="1">
      <alignment horizontal="center" vertical="center"/>
    </xf>
    <xf numFmtId="0" fontId="2" fillId="0" borderId="12" xfId="1" applyFont="1" applyFill="1" applyBorder="1" applyAlignment="1">
      <alignment horizontal="center" vertical="center"/>
    </xf>
    <xf numFmtId="0" fontId="2" fillId="0" borderId="13" xfId="1" applyFont="1" applyFill="1" applyBorder="1" applyAlignment="1">
      <alignment horizontal="center" vertical="center"/>
    </xf>
    <xf numFmtId="0" fontId="2" fillId="0" borderId="14" xfId="1" applyFont="1" applyFill="1" applyBorder="1" applyAlignment="1">
      <alignment horizontal="center" vertical="center"/>
    </xf>
    <xf numFmtId="0" fontId="2" fillId="0" borderId="15" xfId="1" applyFont="1" applyFill="1" applyBorder="1" applyAlignment="1">
      <alignment horizontal="center" vertical="center"/>
    </xf>
    <xf numFmtId="0" fontId="2" fillId="0" borderId="16" xfId="1" applyFont="1" applyFill="1" applyBorder="1" applyAlignment="1">
      <alignment horizontal="center" vertical="center" wrapText="1"/>
    </xf>
    <xf numFmtId="0" fontId="2" fillId="0" borderId="17" xfId="1" applyFont="1" applyFill="1" applyBorder="1" applyAlignment="1">
      <alignment horizontal="center" vertical="center" wrapText="1"/>
    </xf>
    <xf numFmtId="0" fontId="2" fillId="0" borderId="18" xfId="1" applyFont="1" applyFill="1" applyBorder="1" applyAlignment="1">
      <alignment horizontal="center" vertical="center" wrapText="1"/>
    </xf>
    <xf numFmtId="0" fontId="2" fillId="0" borderId="19" xfId="1" applyFont="1" applyFill="1" applyBorder="1" applyAlignment="1">
      <alignment horizontal="center" vertical="center"/>
    </xf>
    <xf numFmtId="0" fontId="2" fillId="0" borderId="20" xfId="1" applyFont="1" applyBorder="1" applyAlignment="1">
      <alignment vertical="center"/>
    </xf>
    <xf numFmtId="0" fontId="6" fillId="0" borderId="0" xfId="1" applyFont="1" applyAlignment="1">
      <alignment vertical="center"/>
    </xf>
    <xf numFmtId="0" fontId="6" fillId="0" borderId="0" xfId="1" applyFont="1" applyBorder="1" applyAlignment="1">
      <alignment horizontal="centerContinuous" vertical="center"/>
    </xf>
    <xf numFmtId="0" fontId="6" fillId="0" borderId="0" xfId="1" applyFont="1" applyBorder="1" applyAlignment="1">
      <alignment horizontal="left" vertical="center"/>
    </xf>
    <xf numFmtId="0" fontId="6" fillId="0" borderId="0" xfId="1" applyFont="1" applyBorder="1" applyAlignment="1">
      <alignment horizontal="right" vertical="center"/>
    </xf>
    <xf numFmtId="0" fontId="6" fillId="0" borderId="0" xfId="1" applyFont="1" applyAlignment="1">
      <alignment horizontal="centerContinuous" vertical="center"/>
    </xf>
    <xf numFmtId="0" fontId="7" fillId="0" borderId="0" xfId="1" applyFont="1" applyAlignment="1">
      <alignment horizontal="centerContinuous" vertical="center"/>
    </xf>
    <xf numFmtId="0" fontId="2" fillId="0" borderId="0" xfId="1" applyFont="1" applyAlignment="1">
      <alignment horizontal="left" vertical="center"/>
    </xf>
    <xf numFmtId="0" fontId="8" fillId="0" borderId="0" xfId="1" applyFont="1" applyFill="1" applyAlignment="1">
      <alignment vertical="center"/>
    </xf>
    <xf numFmtId="0" fontId="2" fillId="0" borderId="0" xfId="1" quotePrefix="1" applyFont="1" applyAlignment="1">
      <alignment horizontal="left" vertical="center"/>
    </xf>
    <xf numFmtId="0" fontId="2" fillId="0" borderId="0" xfId="1" quotePrefix="1" applyFont="1" applyFill="1" applyAlignment="1">
      <alignment horizontal="left" vertical="center"/>
    </xf>
  </cellXfs>
  <cellStyles count="3">
    <cellStyle name="Comma [0] 2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LL%20DOKUMEN/CONTOH%20LAPORAN%20AKTUALISASI/data%20kesehatan/TABEL%202020%20KIRIM%20AFZ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"/>
      <sheetName val="1_BPS"/>
      <sheetName val="2_BPS"/>
      <sheetName val="3_BPS_SUSENAS"/>
      <sheetName val="4_YANKES"/>
      <sheetName val="5_YANKES"/>
      <sheetName val="6_YANKES"/>
      <sheetName val="7_YANKES_RSU"/>
      <sheetName val="8_YANKES_RSU"/>
      <sheetName val="9_IFK"/>
      <sheetName val="10_PROMKES"/>
      <sheetName val="11_SDMK"/>
      <sheetName val="12_SDMK"/>
      <sheetName val="13_SDMK"/>
      <sheetName val="14_SDMK"/>
      <sheetName val="15_SDMK"/>
      <sheetName val="16_SDMK"/>
      <sheetName val="17_JKN"/>
      <sheetName val="19_SUBAGPROGRAM"/>
      <sheetName val="20_KESGA"/>
      <sheetName val="21_KESGA"/>
      <sheetName val="22_KESGA"/>
      <sheetName val="23_KESGA"/>
      <sheetName val="24_IMUN"/>
      <sheetName val="25_IMUN"/>
      <sheetName val="26_IMUN"/>
      <sheetName val="27_GIZI"/>
      <sheetName val="28_KESGA"/>
      <sheetName val="29_KESGA"/>
      <sheetName val="30_KESGA"/>
      <sheetName val="31_KESGA"/>
      <sheetName val="32_KESGA"/>
      <sheetName val="33_KESGA"/>
      <sheetName val="34_KESGA"/>
      <sheetName val="35_GIZI"/>
      <sheetName val="36_KESGA"/>
      <sheetName val="37_IMUN"/>
      <sheetName val="38_IMUN"/>
      <sheetName val="39_IMUN"/>
      <sheetName val="40_IMUN"/>
      <sheetName val="41_GIZI"/>
      <sheetName val="42_KESGA"/>
      <sheetName val="43_GIZI"/>
      <sheetName val="44_GIZI"/>
      <sheetName val="45_PROMKES"/>
      <sheetName val="46_YANKES"/>
    </sheetNames>
    <sheetDataSet>
      <sheetData sheetId="0"/>
      <sheetData sheetId="1">
        <row r="5">
          <cell r="E5" t="str">
            <v>KOTA</v>
          </cell>
          <cell r="F5" t="str">
            <v>BIMA</v>
          </cell>
        </row>
        <row r="6">
          <cell r="E6" t="str">
            <v xml:space="preserve">TAHUN </v>
          </cell>
          <cell r="F6">
            <v>2020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9">
          <cell r="A9">
            <v>1</v>
          </cell>
          <cell r="B9" t="str">
            <v>Rasanae Barat</v>
          </cell>
          <cell r="C9" t="str">
            <v>Paruga</v>
          </cell>
        </row>
        <row r="10">
          <cell r="A10">
            <v>2</v>
          </cell>
          <cell r="B10" t="str">
            <v>Mpunda</v>
          </cell>
          <cell r="C10" t="str">
            <v>Mpunda</v>
          </cell>
        </row>
        <row r="11">
          <cell r="A11">
            <v>3</v>
          </cell>
          <cell r="B11" t="str">
            <v>Rasanae Timur</v>
          </cell>
          <cell r="C11" t="str">
            <v>Rasanae Timur</v>
          </cell>
        </row>
        <row r="12">
          <cell r="C12" t="str">
            <v>Kumbe</v>
          </cell>
        </row>
        <row r="13">
          <cell r="B13" t="str">
            <v>Raba</v>
          </cell>
          <cell r="C13" t="str">
            <v>Penanae</v>
          </cell>
        </row>
        <row r="14">
          <cell r="B14" t="str">
            <v>Asakota</v>
          </cell>
          <cell r="C14" t="str">
            <v>Jatibaru</v>
          </cell>
        </row>
        <row r="15">
          <cell r="C15" t="str">
            <v>Kolo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2">
          <cell r="A22" t="str">
            <v>Sumber: Bidang P2PL Dinkes Kota Bima 2020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IV26"/>
  <sheetViews>
    <sheetView tabSelected="1" zoomScale="71" zoomScaleNormal="71" workbookViewId="0">
      <selection activeCell="A3" sqref="A3"/>
    </sheetView>
  </sheetViews>
  <sheetFormatPr defaultColWidth="10" defaultRowHeight="15" x14ac:dyDescent="0.25"/>
  <cols>
    <col min="1" max="1" width="5" style="1" customWidth="1"/>
    <col min="2" max="3" width="19" style="1" customWidth="1"/>
    <col min="4" max="18" width="12" style="1" customWidth="1"/>
    <col min="19" max="16384" width="10" style="1"/>
  </cols>
  <sheetData>
    <row r="1" spans="1:256" x14ac:dyDescent="0.25">
      <c r="A1" s="55" t="s">
        <v>14</v>
      </c>
      <c r="B1" s="54"/>
      <c r="C1" s="53"/>
    </row>
    <row r="2" spans="1:256" x14ac:dyDescent="0.25">
      <c r="A2" s="52" t="s">
        <v>13</v>
      </c>
      <c r="B2" s="52"/>
    </row>
    <row r="3" spans="1:256" s="46" customFormat="1" ht="16.5" x14ac:dyDescent="0.25">
      <c r="A3" s="50" t="s">
        <v>12</v>
      </c>
      <c r="B3" s="50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0"/>
      <c r="O3" s="50"/>
      <c r="P3" s="50"/>
      <c r="Q3" s="50"/>
      <c r="R3" s="50"/>
    </row>
    <row r="4" spans="1:256" s="46" customFormat="1" ht="16.5" x14ac:dyDescent="0.25">
      <c r="B4" s="49"/>
      <c r="H4" s="49" t="str">
        <f>'[1]1_BPS'!E5</f>
        <v>KOTA</v>
      </c>
      <c r="I4" s="48" t="str">
        <f>'[1]1_BPS'!F5</f>
        <v>BIMA</v>
      </c>
      <c r="J4" s="47"/>
      <c r="K4" s="47"/>
      <c r="L4" s="47"/>
      <c r="N4" s="49"/>
      <c r="O4" s="48"/>
      <c r="P4" s="47"/>
      <c r="Q4" s="47"/>
      <c r="R4" s="47"/>
    </row>
    <row r="5" spans="1:256" s="46" customFormat="1" ht="16.5" x14ac:dyDescent="0.25">
      <c r="B5" s="49"/>
      <c r="C5" s="49"/>
      <c r="H5" s="49" t="str">
        <f>'[1]1_BPS'!E6</f>
        <v xml:space="preserve">TAHUN </v>
      </c>
      <c r="I5" s="48">
        <f>'[1]1_BPS'!F6</f>
        <v>2020</v>
      </c>
      <c r="J5" s="47"/>
      <c r="K5" s="47"/>
      <c r="L5" s="47"/>
      <c r="N5" s="49"/>
      <c r="O5" s="48"/>
      <c r="P5" s="47"/>
      <c r="Q5" s="47"/>
      <c r="R5" s="47"/>
    </row>
    <row r="6" spans="1:256" ht="15.75" thickBot="1" x14ac:dyDescent="0.3">
      <c r="A6" s="2"/>
      <c r="B6" s="2"/>
      <c r="C6" s="2"/>
      <c r="D6" s="45"/>
      <c r="E6" s="45"/>
      <c r="F6" s="45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256" ht="15" customHeight="1" x14ac:dyDescent="0.25">
      <c r="A7" s="44" t="s">
        <v>11</v>
      </c>
      <c r="B7" s="44" t="s">
        <v>10</v>
      </c>
      <c r="C7" s="44" t="s">
        <v>9</v>
      </c>
      <c r="D7" s="43" t="s">
        <v>8</v>
      </c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1"/>
    </row>
    <row r="8" spans="1:256" ht="21.75" customHeight="1" x14ac:dyDescent="0.25">
      <c r="A8" s="29"/>
      <c r="B8" s="29"/>
      <c r="C8" s="29"/>
      <c r="D8" s="40" t="s">
        <v>2</v>
      </c>
      <c r="E8" s="39"/>
      <c r="F8" s="38"/>
      <c r="G8" s="37" t="s">
        <v>7</v>
      </c>
      <c r="H8" s="36"/>
      <c r="I8" s="36"/>
      <c r="J8" s="36"/>
      <c r="K8" s="36"/>
      <c r="L8" s="36"/>
      <c r="M8" s="37" t="s">
        <v>6</v>
      </c>
      <c r="N8" s="36"/>
      <c r="O8" s="36"/>
      <c r="P8" s="36"/>
      <c r="Q8" s="36"/>
      <c r="R8" s="35"/>
    </row>
    <row r="9" spans="1:256" ht="24" customHeight="1" x14ac:dyDescent="0.25">
      <c r="A9" s="29"/>
      <c r="B9" s="29"/>
      <c r="C9" s="29"/>
      <c r="D9" s="34"/>
      <c r="E9" s="33"/>
      <c r="F9" s="32"/>
      <c r="G9" s="31" t="s">
        <v>5</v>
      </c>
      <c r="H9" s="31"/>
      <c r="I9" s="30" t="s">
        <v>4</v>
      </c>
      <c r="J9" s="30"/>
      <c r="K9" s="30" t="s">
        <v>3</v>
      </c>
      <c r="L9" s="30"/>
      <c r="M9" s="31" t="s">
        <v>5</v>
      </c>
      <c r="N9" s="31"/>
      <c r="O9" s="30" t="s">
        <v>4</v>
      </c>
      <c r="P9" s="30"/>
      <c r="Q9" s="30" t="s">
        <v>3</v>
      </c>
      <c r="R9" s="30"/>
    </row>
    <row r="10" spans="1:256" ht="37.5" customHeight="1" x14ac:dyDescent="0.25">
      <c r="A10" s="29"/>
      <c r="B10" s="29"/>
      <c r="C10" s="29"/>
      <c r="D10" s="28" t="s">
        <v>5</v>
      </c>
      <c r="E10" s="28" t="s">
        <v>4</v>
      </c>
      <c r="F10" s="27" t="s">
        <v>3</v>
      </c>
      <c r="G10" s="26" t="s">
        <v>2</v>
      </c>
      <c r="H10" s="26" t="s">
        <v>1</v>
      </c>
      <c r="I10" s="26" t="s">
        <v>2</v>
      </c>
      <c r="J10" s="26" t="s">
        <v>1</v>
      </c>
      <c r="K10" s="26" t="s">
        <v>2</v>
      </c>
      <c r="L10" s="26" t="s">
        <v>1</v>
      </c>
      <c r="M10" s="26" t="s">
        <v>2</v>
      </c>
      <c r="N10" s="26" t="s">
        <v>1</v>
      </c>
      <c r="O10" s="26" t="s">
        <v>2</v>
      </c>
      <c r="P10" s="26" t="s">
        <v>1</v>
      </c>
      <c r="Q10" s="26" t="s">
        <v>2</v>
      </c>
      <c r="R10" s="26" t="s">
        <v>1</v>
      </c>
    </row>
    <row r="11" spans="1:256" x14ac:dyDescent="0.25">
      <c r="A11" s="25">
        <v>1</v>
      </c>
      <c r="B11" s="25">
        <v>2</v>
      </c>
      <c r="C11" s="25">
        <v>3</v>
      </c>
      <c r="D11" s="25">
        <v>4</v>
      </c>
      <c r="E11" s="25">
        <v>5</v>
      </c>
      <c r="F11" s="25">
        <v>6</v>
      </c>
      <c r="G11" s="25">
        <v>7</v>
      </c>
      <c r="H11" s="25">
        <v>8</v>
      </c>
      <c r="I11" s="25">
        <v>9</v>
      </c>
      <c r="J11" s="25">
        <v>10</v>
      </c>
      <c r="K11" s="25">
        <v>11</v>
      </c>
      <c r="L11" s="25">
        <v>12</v>
      </c>
      <c r="M11" s="25">
        <v>13</v>
      </c>
      <c r="N11" s="25">
        <v>14</v>
      </c>
      <c r="O11" s="25">
        <v>15</v>
      </c>
      <c r="P11" s="25">
        <v>16</v>
      </c>
      <c r="Q11" s="25">
        <v>17</v>
      </c>
      <c r="R11" s="25">
        <v>18</v>
      </c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24"/>
      <c r="FL11" s="24"/>
      <c r="FM11" s="24"/>
      <c r="FN11" s="24"/>
      <c r="FO11" s="24"/>
      <c r="FP11" s="24"/>
      <c r="FQ11" s="24"/>
      <c r="FR11" s="24"/>
      <c r="FS11" s="24"/>
      <c r="FT11" s="24"/>
      <c r="FU11" s="24"/>
      <c r="FV11" s="24"/>
      <c r="FW11" s="24"/>
      <c r="FX11" s="24"/>
      <c r="FY11" s="24"/>
      <c r="FZ11" s="24"/>
      <c r="GA11" s="24"/>
      <c r="GB11" s="24"/>
      <c r="GC11" s="24"/>
      <c r="GD11" s="24"/>
      <c r="GE11" s="24"/>
      <c r="GF11" s="24"/>
      <c r="GG11" s="24"/>
      <c r="GH11" s="24"/>
      <c r="GI11" s="24"/>
      <c r="GJ11" s="24"/>
      <c r="GK11" s="24"/>
      <c r="GL11" s="24"/>
      <c r="GM11" s="24"/>
      <c r="GN11" s="24"/>
      <c r="GO11" s="24"/>
      <c r="GP11" s="24"/>
      <c r="GQ11" s="24"/>
      <c r="GR11" s="24"/>
      <c r="GS11" s="24"/>
      <c r="GT11" s="24"/>
      <c r="GU11" s="24"/>
      <c r="GV11" s="24"/>
      <c r="GW11" s="24"/>
      <c r="GX11" s="24"/>
      <c r="GY11" s="24"/>
      <c r="GZ11" s="24"/>
      <c r="HA11" s="24"/>
      <c r="HB11" s="24"/>
      <c r="HC11" s="24"/>
      <c r="HD11" s="24"/>
      <c r="HE11" s="24"/>
      <c r="HF11" s="24"/>
      <c r="HG11" s="24"/>
      <c r="HH11" s="24"/>
      <c r="HI11" s="24"/>
      <c r="HJ11" s="24"/>
      <c r="HK11" s="24"/>
      <c r="HL11" s="24"/>
      <c r="HM11" s="24"/>
      <c r="HN11" s="24"/>
      <c r="HO11" s="24"/>
      <c r="HP11" s="24"/>
      <c r="HQ11" s="24"/>
      <c r="HR11" s="24"/>
      <c r="HS11" s="24"/>
      <c r="HT11" s="24"/>
      <c r="HU11" s="24"/>
      <c r="HV11" s="24"/>
      <c r="HW11" s="24"/>
      <c r="HX11" s="24"/>
      <c r="HY11" s="24"/>
      <c r="HZ11" s="24"/>
      <c r="IA11" s="24"/>
      <c r="IB11" s="24"/>
      <c r="IC11" s="24"/>
      <c r="ID11" s="24"/>
      <c r="IE11" s="24"/>
      <c r="IF11" s="24"/>
      <c r="IG11" s="24"/>
      <c r="IH11" s="24"/>
      <c r="II11" s="24"/>
      <c r="IJ11" s="24"/>
      <c r="IK11" s="24"/>
      <c r="IL11" s="24"/>
      <c r="IM11" s="24"/>
      <c r="IN11" s="24"/>
      <c r="IO11" s="24"/>
      <c r="IP11" s="24"/>
      <c r="IQ11" s="24"/>
      <c r="IR11" s="24"/>
      <c r="IS11" s="24"/>
      <c r="IT11" s="24"/>
      <c r="IU11" s="24"/>
      <c r="IV11" s="24"/>
    </row>
    <row r="12" spans="1:256" x14ac:dyDescent="0.25">
      <c r="A12" s="18">
        <f>'[1]9_IFK'!A9</f>
        <v>1</v>
      </c>
      <c r="B12" s="20" t="str">
        <f>'[1]9_IFK'!B9</f>
        <v>Rasanae Barat</v>
      </c>
      <c r="C12" s="20" t="str">
        <f>'[1]9_IFK'!C9</f>
        <v>Paruga</v>
      </c>
      <c r="D12" s="23">
        <v>10458</v>
      </c>
      <c r="E12" s="23">
        <v>12445</v>
      </c>
      <c r="F12" s="22">
        <f>SUM(D12:E12)</f>
        <v>22903</v>
      </c>
      <c r="G12" s="23">
        <v>7065</v>
      </c>
      <c r="H12" s="21">
        <f>G12/D12*100</f>
        <v>67.555938037865744</v>
      </c>
      <c r="I12" s="23">
        <v>57</v>
      </c>
      <c r="J12" s="21">
        <f>I12/E12*100</f>
        <v>0.45801526717557256</v>
      </c>
      <c r="K12" s="22">
        <f>SUM(G12,I12)</f>
        <v>7122</v>
      </c>
      <c r="L12" s="21">
        <f>K12/F12*100</f>
        <v>31.096362921887959</v>
      </c>
      <c r="M12" s="14">
        <v>1042</v>
      </c>
      <c r="N12" s="13">
        <f>M12/G12*100</f>
        <v>14.748761500353858</v>
      </c>
      <c r="O12" s="14">
        <v>1136</v>
      </c>
      <c r="P12" s="13">
        <f>O12/I12*100</f>
        <v>1992.9824561403511</v>
      </c>
      <c r="Q12" s="14">
        <f>SUM(M12,O12)</f>
        <v>2178</v>
      </c>
      <c r="R12" s="13">
        <f>Q12/K12*100</f>
        <v>30.58129738837405</v>
      </c>
    </row>
    <row r="13" spans="1:256" x14ac:dyDescent="0.25">
      <c r="A13" s="18">
        <f>'[1]9_IFK'!A10</f>
        <v>2</v>
      </c>
      <c r="B13" s="20" t="str">
        <f>'[1]9_IFK'!B10</f>
        <v>Mpunda</v>
      </c>
      <c r="C13" s="20" t="str">
        <f>'[1]9_IFK'!C10</f>
        <v>Mpunda</v>
      </c>
      <c r="D13" s="19">
        <v>12458</v>
      </c>
      <c r="E13" s="19">
        <v>13863</v>
      </c>
      <c r="F13" s="16">
        <f>SUM(D13:E13)</f>
        <v>26321</v>
      </c>
      <c r="G13" s="19">
        <v>5216</v>
      </c>
      <c r="H13" s="15">
        <f>G13/D13*100</f>
        <v>41.868678760635738</v>
      </c>
      <c r="I13" s="19">
        <v>19</v>
      </c>
      <c r="J13" s="15">
        <f>I13/E13*100</f>
        <v>0.13705547139868715</v>
      </c>
      <c r="K13" s="16">
        <f>SUM(G13,I13)</f>
        <v>5235</v>
      </c>
      <c r="L13" s="15">
        <f>K13/F13*100</f>
        <v>19.889061965730786</v>
      </c>
      <c r="M13" s="14">
        <v>724</v>
      </c>
      <c r="N13" s="13">
        <f>M13/G13*100</f>
        <v>13.88036809815951</v>
      </c>
      <c r="O13" s="14">
        <v>704</v>
      </c>
      <c r="P13" s="13">
        <f>O13/I13*100</f>
        <v>3705.2631578947371</v>
      </c>
      <c r="Q13" s="14">
        <f>SUM(M13,O13)</f>
        <v>1428</v>
      </c>
      <c r="R13" s="13">
        <f>Q13/K13*100</f>
        <v>27.277936962750715</v>
      </c>
    </row>
    <row r="14" spans="1:256" x14ac:dyDescent="0.25">
      <c r="A14" s="18">
        <f>'[1]9_IFK'!A11</f>
        <v>3</v>
      </c>
      <c r="B14" s="20" t="str">
        <f>'[1]9_IFK'!B11</f>
        <v>Rasanae Timur</v>
      </c>
      <c r="C14" s="20" t="str">
        <f>'[1]9_IFK'!C11</f>
        <v>Rasanae Timur</v>
      </c>
      <c r="D14" s="19">
        <v>4212</v>
      </c>
      <c r="E14" s="19">
        <v>5000</v>
      </c>
      <c r="F14" s="16">
        <f>SUM(D14:E14)</f>
        <v>9212</v>
      </c>
      <c r="G14" s="19">
        <v>3883</v>
      </c>
      <c r="H14" s="15">
        <f>G14/D14*100</f>
        <v>92.18898385565052</v>
      </c>
      <c r="I14" s="19">
        <v>105</v>
      </c>
      <c r="J14" s="15">
        <f>I14/E14*100</f>
        <v>2.1</v>
      </c>
      <c r="K14" s="16">
        <f>SUM(G14,I14)</f>
        <v>3988</v>
      </c>
      <c r="L14" s="15">
        <f>K14/F14*100</f>
        <v>43.29135909683022</v>
      </c>
      <c r="M14" s="14">
        <v>644</v>
      </c>
      <c r="N14" s="13">
        <f>M14/G14*100</f>
        <v>16.585114602111769</v>
      </c>
      <c r="O14" s="14">
        <v>613</v>
      </c>
      <c r="P14" s="13">
        <f>O14/I14*100</f>
        <v>583.80952380952374</v>
      </c>
      <c r="Q14" s="14">
        <f>SUM(M14,O14)</f>
        <v>1257</v>
      </c>
      <c r="R14" s="13">
        <f>Q14/K14*100</f>
        <v>31.519558676028087</v>
      </c>
    </row>
    <row r="15" spans="1:256" x14ac:dyDescent="0.25">
      <c r="A15" s="18"/>
      <c r="B15" s="20"/>
      <c r="C15" s="20" t="str">
        <f>'[1]9_IFK'!C12</f>
        <v>Kumbe</v>
      </c>
      <c r="D15" s="19">
        <v>2165</v>
      </c>
      <c r="E15" s="19">
        <v>2005</v>
      </c>
      <c r="F15" s="16">
        <f>SUM(D15:E15)</f>
        <v>4170</v>
      </c>
      <c r="G15" s="19">
        <v>1389</v>
      </c>
      <c r="H15" s="15">
        <f>G15/D15*100</f>
        <v>64.157043879907619</v>
      </c>
      <c r="I15" s="19">
        <v>36</v>
      </c>
      <c r="J15" s="15">
        <f>I15/E15*100</f>
        <v>1.7955112219451372</v>
      </c>
      <c r="K15" s="16">
        <f>SUM(G15,I15)</f>
        <v>1425</v>
      </c>
      <c r="L15" s="15">
        <f>K15/F15*100</f>
        <v>34.172661870503596</v>
      </c>
      <c r="M15" s="14">
        <v>148</v>
      </c>
      <c r="N15" s="13">
        <f>M15/G15*100</f>
        <v>10.655147588192944</v>
      </c>
      <c r="O15" s="14">
        <v>152</v>
      </c>
      <c r="P15" s="13">
        <f>O15/I15*100</f>
        <v>422.22222222222223</v>
      </c>
      <c r="Q15" s="14">
        <f>SUM(M15,O15)</f>
        <v>300</v>
      </c>
      <c r="R15" s="13">
        <f>Q15/K15*100</f>
        <v>21.052631578947366</v>
      </c>
    </row>
    <row r="16" spans="1:256" x14ac:dyDescent="0.25">
      <c r="A16" s="18">
        <v>4</v>
      </c>
      <c r="B16" s="20" t="str">
        <f>'[1]9_IFK'!B13</f>
        <v>Raba</v>
      </c>
      <c r="C16" s="20" t="str">
        <f>'[1]9_IFK'!C13</f>
        <v>Penanae</v>
      </c>
      <c r="D16" s="19">
        <v>14400</v>
      </c>
      <c r="E16" s="19">
        <v>14861</v>
      </c>
      <c r="F16" s="16">
        <f>SUM(D16:E16)</f>
        <v>29261</v>
      </c>
      <c r="G16" s="19">
        <v>7166</v>
      </c>
      <c r="H16" s="15">
        <f>G16/D16*100</f>
        <v>49.763888888888893</v>
      </c>
      <c r="I16" s="19">
        <v>27</v>
      </c>
      <c r="J16" s="15">
        <f>I16/E16*100</f>
        <v>0.18168360137272055</v>
      </c>
      <c r="K16" s="16">
        <f>SUM(G16,I16)</f>
        <v>7193</v>
      </c>
      <c r="L16" s="15">
        <f>K16/F16*100</f>
        <v>24.582208400259731</v>
      </c>
      <c r="M16" s="14">
        <v>1133</v>
      </c>
      <c r="N16" s="13">
        <f>M16/G16*100</f>
        <v>15.810773095171642</v>
      </c>
      <c r="O16" s="14">
        <v>1208</v>
      </c>
      <c r="P16" s="13">
        <f>O16/I16*100</f>
        <v>4474.0740740740739</v>
      </c>
      <c r="Q16" s="14">
        <f>SUM(M16,O16)</f>
        <v>2341</v>
      </c>
      <c r="R16" s="13">
        <f>Q16/K16*100</f>
        <v>32.545530376755174</v>
      </c>
    </row>
    <row r="17" spans="1:18" x14ac:dyDescent="0.25">
      <c r="A17" s="18">
        <v>5</v>
      </c>
      <c r="B17" s="20" t="str">
        <f>'[1]9_IFK'!B14</f>
        <v>Asakota</v>
      </c>
      <c r="C17" s="20" t="str">
        <f>'[1]9_IFK'!C14</f>
        <v>Jatibaru</v>
      </c>
      <c r="D17" s="19">
        <v>7313</v>
      </c>
      <c r="E17" s="19">
        <v>8000</v>
      </c>
      <c r="F17" s="16">
        <f>SUM(D17:E17)</f>
        <v>15313</v>
      </c>
      <c r="G17" s="19">
        <v>13</v>
      </c>
      <c r="H17" s="15">
        <f>G17/D17*100</f>
        <v>0.17776562286339395</v>
      </c>
      <c r="I17" s="19">
        <v>4</v>
      </c>
      <c r="J17" s="15">
        <f>I17/E17*100</f>
        <v>0.05</v>
      </c>
      <c r="K17" s="16">
        <f>SUM(G17,I17)</f>
        <v>17</v>
      </c>
      <c r="L17" s="15">
        <f>K17/F17*100</f>
        <v>0.11101678312544898</v>
      </c>
      <c r="M17" s="14">
        <v>25</v>
      </c>
      <c r="N17" s="13">
        <f>M17/G17*100</f>
        <v>192.30769230769232</v>
      </c>
      <c r="O17" s="14">
        <v>18</v>
      </c>
      <c r="P17" s="13">
        <f>O17/I17*100</f>
        <v>450</v>
      </c>
      <c r="Q17" s="14">
        <f>SUM(M17,O17)</f>
        <v>43</v>
      </c>
      <c r="R17" s="13">
        <f>Q17/K17*100</f>
        <v>252.94117647058823</v>
      </c>
    </row>
    <row r="18" spans="1:18" x14ac:dyDescent="0.25">
      <c r="A18" s="17"/>
      <c r="B18" s="20"/>
      <c r="C18" s="20" t="str">
        <f>'[1]9_IFK'!C15</f>
        <v>Kolo</v>
      </c>
      <c r="D18" s="19">
        <v>2983</v>
      </c>
      <c r="E18" s="19">
        <v>3655</v>
      </c>
      <c r="F18" s="16">
        <f>SUM(D18:E18)</f>
        <v>6638</v>
      </c>
      <c r="G18" s="19">
        <v>1730</v>
      </c>
      <c r="H18" s="15">
        <f>G18/D18*100</f>
        <v>57.995306738183039</v>
      </c>
      <c r="I18" s="19">
        <v>159</v>
      </c>
      <c r="J18" s="15">
        <f>I18/E18*100</f>
        <v>4.3502051983584131</v>
      </c>
      <c r="K18" s="16">
        <f>SUM(G18,I18)</f>
        <v>1889</v>
      </c>
      <c r="L18" s="15">
        <f>K18/F18*100</f>
        <v>28.457366676709849</v>
      </c>
      <c r="M18" s="14">
        <v>158</v>
      </c>
      <c r="N18" s="13">
        <f>M18/G18*100</f>
        <v>9.1329479768786115</v>
      </c>
      <c r="O18" s="14">
        <v>157</v>
      </c>
      <c r="P18" s="13">
        <f>O18/I18*100</f>
        <v>98.742138364779876</v>
      </c>
      <c r="Q18" s="14">
        <f>SUM(M18,O18)</f>
        <v>315</v>
      </c>
      <c r="R18" s="13">
        <f>Q18/K18*100</f>
        <v>16.675489677077817</v>
      </c>
    </row>
    <row r="19" spans="1:18" x14ac:dyDescent="0.25">
      <c r="A19" s="18"/>
      <c r="B19" s="17"/>
      <c r="C19" s="17"/>
      <c r="D19" s="16"/>
      <c r="E19" s="16"/>
      <c r="F19" s="16"/>
      <c r="G19" s="16"/>
      <c r="H19" s="15"/>
      <c r="I19" s="16"/>
      <c r="J19" s="15"/>
      <c r="K19" s="16"/>
      <c r="L19" s="15"/>
      <c r="M19" s="14"/>
      <c r="N19" s="13"/>
      <c r="O19" s="14"/>
      <c r="P19" s="13"/>
      <c r="Q19" s="14"/>
      <c r="R19" s="13"/>
    </row>
    <row r="20" spans="1:18" x14ac:dyDescent="0.25">
      <c r="A20" s="18"/>
      <c r="B20" s="17"/>
      <c r="C20" s="17"/>
      <c r="D20" s="16"/>
      <c r="E20" s="16"/>
      <c r="F20" s="16"/>
      <c r="G20" s="16"/>
      <c r="H20" s="15"/>
      <c r="I20" s="16"/>
      <c r="J20" s="15"/>
      <c r="K20" s="16"/>
      <c r="L20" s="15"/>
      <c r="M20" s="14"/>
      <c r="N20" s="13"/>
      <c r="O20" s="14"/>
      <c r="P20" s="13"/>
      <c r="Q20" s="14"/>
      <c r="R20" s="13"/>
    </row>
    <row r="21" spans="1:18" x14ac:dyDescent="0.25">
      <c r="A21" s="18"/>
      <c r="B21" s="17"/>
      <c r="C21" s="17"/>
      <c r="D21" s="16"/>
      <c r="E21" s="16"/>
      <c r="F21" s="16"/>
      <c r="G21" s="16"/>
      <c r="H21" s="15"/>
      <c r="I21" s="16"/>
      <c r="J21" s="15"/>
      <c r="K21" s="16"/>
      <c r="L21" s="15"/>
      <c r="M21" s="14"/>
      <c r="N21" s="13"/>
      <c r="O21" s="14"/>
      <c r="P21" s="13"/>
      <c r="Q21" s="14"/>
      <c r="R21" s="13"/>
    </row>
    <row r="22" spans="1:18" x14ac:dyDescent="0.25">
      <c r="A22" s="18"/>
      <c r="B22" s="17"/>
      <c r="C22" s="17"/>
      <c r="D22" s="16"/>
      <c r="E22" s="16"/>
      <c r="F22" s="16"/>
      <c r="G22" s="16"/>
      <c r="H22" s="15"/>
      <c r="I22" s="16"/>
      <c r="J22" s="15"/>
      <c r="K22" s="16"/>
      <c r="L22" s="15"/>
      <c r="M22" s="14"/>
      <c r="N22" s="13"/>
      <c r="O22" s="14"/>
      <c r="P22" s="13"/>
      <c r="Q22" s="14"/>
      <c r="R22" s="13"/>
    </row>
    <row r="23" spans="1:18" x14ac:dyDescent="0.25">
      <c r="A23" s="18"/>
      <c r="B23" s="17"/>
      <c r="C23" s="17"/>
      <c r="D23" s="16"/>
      <c r="E23" s="16"/>
      <c r="F23" s="16"/>
      <c r="G23" s="16"/>
      <c r="H23" s="15"/>
      <c r="I23" s="16"/>
      <c r="J23" s="15"/>
      <c r="K23" s="16"/>
      <c r="L23" s="15"/>
      <c r="M23" s="14"/>
      <c r="N23" s="13"/>
      <c r="O23" s="14"/>
      <c r="P23" s="13"/>
      <c r="Q23" s="14"/>
      <c r="R23" s="13"/>
    </row>
    <row r="24" spans="1:18" ht="16.5" thickBot="1" x14ac:dyDescent="0.3">
      <c r="A24" s="12" t="s">
        <v>0</v>
      </c>
      <c r="B24" s="12"/>
      <c r="C24" s="11"/>
      <c r="D24" s="10">
        <f>SUM(D12:D23)</f>
        <v>53989</v>
      </c>
      <c r="E24" s="8">
        <f>SUM(E12:E23)</f>
        <v>59829</v>
      </c>
      <c r="F24" s="8">
        <f>SUM(D24:E24)</f>
        <v>113818</v>
      </c>
      <c r="G24" s="8">
        <f>SUM(G12:G23)</f>
        <v>26462</v>
      </c>
      <c r="H24" s="9">
        <f>G24/D24*100</f>
        <v>49.013687973476081</v>
      </c>
      <c r="I24" s="8">
        <f>SUM(I12:I23)</f>
        <v>407</v>
      </c>
      <c r="J24" s="9">
        <f>I24/E24*100</f>
        <v>0.68027210884353739</v>
      </c>
      <c r="K24" s="8">
        <f>SUM(G24,I24)</f>
        <v>26869</v>
      </c>
      <c r="L24" s="9">
        <f>K24/F24*100</f>
        <v>23.606986592630339</v>
      </c>
      <c r="M24" s="8">
        <f>SUM(M12:M23)</f>
        <v>3874</v>
      </c>
      <c r="N24" s="7">
        <f>M24/G24*100</f>
        <v>14.639860932658152</v>
      </c>
      <c r="O24" s="8">
        <f>SUM(O12:O23)</f>
        <v>3988</v>
      </c>
      <c r="P24" s="7">
        <f>O24/I24*100</f>
        <v>979.85257985257977</v>
      </c>
      <c r="Q24" s="8">
        <f>SUM(Q12:Q23)</f>
        <v>7862</v>
      </c>
      <c r="R24" s="7">
        <f>Q24/K24*100</f>
        <v>29.260486062004542</v>
      </c>
    </row>
    <row r="25" spans="1:18" x14ac:dyDescent="0.25">
      <c r="A25" s="6"/>
      <c r="B25" s="6"/>
      <c r="C25" s="5"/>
      <c r="D25" s="4"/>
      <c r="E25" s="4"/>
      <c r="F25" s="4"/>
      <c r="G25" s="4"/>
      <c r="H25" s="4"/>
      <c r="I25" s="4"/>
      <c r="J25" s="4"/>
      <c r="K25" s="4"/>
      <c r="L25" s="4"/>
    </row>
    <row r="26" spans="1:18" x14ac:dyDescent="0.25">
      <c r="A26" s="3" t="str">
        <f>'[1]24_IMUN'!A22</f>
        <v>Sumber: Bidang P2PL Dinkes Kota Bima 2020</v>
      </c>
      <c r="B26" s="3"/>
      <c r="C26" s="2"/>
      <c r="D26" s="2"/>
      <c r="E26" s="2"/>
      <c r="F26" s="2"/>
      <c r="G26" s="2"/>
      <c r="H26" s="2"/>
      <c r="I26" s="2"/>
      <c r="J26" s="2"/>
      <c r="K26" s="2"/>
      <c r="L26" s="2"/>
    </row>
  </sheetData>
  <mergeCells count="13">
    <mergeCell ref="O9:P9"/>
    <mergeCell ref="Q9:R9"/>
    <mergeCell ref="D7:R7"/>
    <mergeCell ref="A7:A10"/>
    <mergeCell ref="B7:B10"/>
    <mergeCell ref="C7:C10"/>
    <mergeCell ref="D8:F9"/>
    <mergeCell ref="G8:L8"/>
    <mergeCell ref="M8:R8"/>
    <mergeCell ref="G9:H9"/>
    <mergeCell ref="I9:J9"/>
    <mergeCell ref="K9:L9"/>
    <mergeCell ref="M9:N9"/>
  </mergeCells>
  <printOptions horizontalCentered="1"/>
  <pageMargins left="0.7" right="0.7" top="0.75" bottom="0.75" header="0.3" footer="0.3"/>
  <pageSetup paperSize="9" scale="51"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48_PTM</vt:lpstr>
      <vt:lpstr>'48_PTM'!Print_Area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2021-11-19T23:32:40Z</dcterms:created>
  <dcterms:modified xsi:type="dcterms:W3CDTF">2021-11-19T23:32:52Z</dcterms:modified>
</cp:coreProperties>
</file>