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30_KESGA" sheetId="1" r:id="rId1"/>
  </sheets>
  <externalReferences>
    <externalReference r:id="rId2"/>
    <externalReference r:id="rId3"/>
  </externalReferences>
  <definedNames>
    <definedName name="_xlnm.Print_Area" localSheetId="0">'30_KESGA'!$A$1:$T$27</definedName>
    <definedName name="Z_730E2C64_B2C1_434F_B758_04E2943FA20D_.wvu.PrintArea" localSheetId="0" hidden="1">'30_KESGA'!$A$1:$G$25</definedName>
    <definedName name="Z_93528372_5BA8_11D6_9411_0000212D0BAF_.wvu.PrintArea" localSheetId="0" hidden="1">'30_KESGA'!$A$1:$G$25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A12" i="1"/>
  <c r="B12" i="1"/>
  <c r="C12" i="1"/>
  <c r="G12" i="1"/>
  <c r="H12" i="1"/>
  <c r="I12" i="1"/>
  <c r="J12" i="1" s="1"/>
  <c r="M12" i="1"/>
  <c r="O12" i="1"/>
  <c r="Q12" i="1"/>
  <c r="R12" i="1"/>
  <c r="S12" i="1"/>
  <c r="A13" i="1"/>
  <c r="B13" i="1"/>
  <c r="C13" i="1"/>
  <c r="G13" i="1"/>
  <c r="H13" i="1"/>
  <c r="I13" i="1"/>
  <c r="J13" i="1" s="1"/>
  <c r="M13" i="1"/>
  <c r="O13" i="1"/>
  <c r="Q13" i="1"/>
  <c r="R13" i="1"/>
  <c r="S13" i="1"/>
  <c r="A14" i="1"/>
  <c r="B14" i="1"/>
  <c r="C14" i="1"/>
  <c r="G14" i="1"/>
  <c r="H14" i="1"/>
  <c r="I14" i="1"/>
  <c r="J14" i="1" s="1"/>
  <c r="M14" i="1"/>
  <c r="O14" i="1"/>
  <c r="Q14" i="1"/>
  <c r="R14" i="1"/>
  <c r="S14" i="1"/>
  <c r="C15" i="1"/>
  <c r="G15" i="1"/>
  <c r="H15" i="1"/>
  <c r="I15" i="1"/>
  <c r="J15" i="1" s="1"/>
  <c r="M15" i="1"/>
  <c r="O15" i="1"/>
  <c r="Q15" i="1"/>
  <c r="R15" i="1"/>
  <c r="S15" i="1"/>
  <c r="B16" i="1"/>
  <c r="C16" i="1"/>
  <c r="G16" i="1"/>
  <c r="H16" i="1"/>
  <c r="H23" i="1" s="1"/>
  <c r="I16" i="1"/>
  <c r="J16" i="1"/>
  <c r="M16" i="1"/>
  <c r="O16" i="1"/>
  <c r="Q16" i="1"/>
  <c r="R16" i="1"/>
  <c r="S16" i="1" s="1"/>
  <c r="B17" i="1"/>
  <c r="C17" i="1"/>
  <c r="G17" i="1"/>
  <c r="H17" i="1"/>
  <c r="I17" i="1"/>
  <c r="J17" i="1" s="1"/>
  <c r="M17" i="1"/>
  <c r="O17" i="1"/>
  <c r="Q17" i="1"/>
  <c r="R17" i="1"/>
  <c r="S17" i="1"/>
  <c r="C18" i="1"/>
  <c r="G18" i="1"/>
  <c r="H18" i="1"/>
  <c r="I18" i="1"/>
  <c r="J18" i="1" s="1"/>
  <c r="M18" i="1"/>
  <c r="O18" i="1"/>
  <c r="Q18" i="1"/>
  <c r="R18" i="1"/>
  <c r="S18" i="1"/>
  <c r="D23" i="1"/>
  <c r="E23" i="1"/>
  <c r="F23" i="1"/>
  <c r="G23" i="1"/>
  <c r="I23" i="1"/>
  <c r="K23" i="1"/>
  <c r="L23" i="1"/>
  <c r="M23" i="1"/>
  <c r="N23" i="1"/>
  <c r="O23" i="1"/>
  <c r="P23" i="1"/>
  <c r="Q23" i="1"/>
  <c r="A25" i="1"/>
  <c r="J23" i="1" l="1"/>
  <c r="R23" i="1"/>
  <c r="S23" i="1" s="1"/>
</calcChain>
</file>

<file path=xl/sharedStrings.xml><?xml version="1.0" encoding="utf-8"?>
<sst xmlns="http://schemas.openxmlformats.org/spreadsheetml/2006/main" count="30" uniqueCount="18">
  <si>
    <t>JUMLAH (KAB/KOTA)</t>
  </si>
  <si>
    <t>%</t>
  </si>
  <si>
    <t>S</t>
  </si>
  <si>
    <t>L + P</t>
  </si>
  <si>
    <t>P</t>
  </si>
  <si>
    <t>L</t>
  </si>
  <si>
    <t>PENANGANAN KOMPLIKASI NEONATAL</t>
  </si>
  <si>
    <t xml:space="preserve">PERKIRAAN NEONATAL KOMPLIKASI </t>
  </si>
  <si>
    <t>JUMLAH LAHIR HIDUP</t>
  </si>
  <si>
    <t>PENANGANAN KOMPLIKASI KEBIDANAN</t>
  </si>
  <si>
    <t xml:space="preserve">PERKIRAAN BUMIL DENGAN KOMPLIKASI KEBIDANAN </t>
  </si>
  <si>
    <t>JUMLAH       IBU HAMIL</t>
  </si>
  <si>
    <t>PUSKESMAS</t>
  </si>
  <si>
    <t>KECAMATAN</t>
  </si>
  <si>
    <t>NO</t>
  </si>
  <si>
    <t>MENURUT JENIS KELAMIN, KECAMATAN, DAN PUSKESMAS</t>
  </si>
  <si>
    <t>JUMLAH DAN PERSENTASE PENANGANAN KOMPLIKASI KEBIDANAN DAN KOMPLIKASI NEONATAL</t>
  </si>
  <si>
    <t>TABEL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</si>
</sst>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Symbol"/>
      <family val="1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quotePrefix="1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profil%20program/SUDAH/KES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4">
          <cell r="A24" t="str">
            <v>Sumber Bidang Kesmas seksie Kesga 2020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KESGA"/>
      <sheetName val="21_KESGA"/>
      <sheetName val="22_KESGA"/>
      <sheetName val="23_KESGA"/>
      <sheetName val="28_KESGA"/>
      <sheetName val="29_KESGA"/>
      <sheetName val="30_KESGA"/>
      <sheetName val="31_KESGA"/>
      <sheetName val="32_KESGA"/>
      <sheetName val="33_KESGA"/>
      <sheetName val="34_KESGA"/>
      <sheetName val="36_KESGA"/>
      <sheetName val="42_kesga"/>
      <sheetName val="49_KESGA"/>
      <sheetName val="45_KESGA_UKS"/>
      <sheetName val="50_KESGA"/>
    </sheetNames>
    <sheetDataSet>
      <sheetData sheetId="0">
        <row r="12">
          <cell r="D12">
            <v>343</v>
          </cell>
          <cell r="G12">
            <v>351</v>
          </cell>
        </row>
        <row r="13">
          <cell r="D13">
            <v>410</v>
          </cell>
          <cell r="G13">
            <v>350</v>
          </cell>
        </row>
        <row r="14">
          <cell r="D14">
            <v>118</v>
          </cell>
          <cell r="G14">
            <v>117</v>
          </cell>
        </row>
        <row r="15">
          <cell r="D15">
            <v>73</v>
          </cell>
          <cell r="G15">
            <v>68</v>
          </cell>
        </row>
        <row r="16">
          <cell r="D16">
            <v>415</v>
          </cell>
          <cell r="G16">
            <v>389</v>
          </cell>
        </row>
        <row r="17">
          <cell r="D17">
            <v>297</v>
          </cell>
          <cell r="G17">
            <v>275</v>
          </cell>
        </row>
        <row r="18">
          <cell r="D18">
            <v>61</v>
          </cell>
          <cell r="G18">
            <v>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S25"/>
  <sheetViews>
    <sheetView tabSelected="1" view="pageBreakPreview" zoomScale="60" zoomScaleNormal="60" workbookViewId="0">
      <selection activeCell="A3" sqref="A3:S3"/>
    </sheetView>
  </sheetViews>
  <sheetFormatPr defaultColWidth="11.42578125" defaultRowHeight="15" x14ac:dyDescent="0.2"/>
  <cols>
    <col min="1" max="1" width="5.7109375" style="1" customWidth="1"/>
    <col min="2" max="3" width="19.7109375" style="1" customWidth="1"/>
    <col min="4" max="4" width="12.7109375" style="1" customWidth="1"/>
    <col min="5" max="5" width="15.42578125" style="1" customWidth="1"/>
    <col min="6" max="6" width="9.28515625" style="1" customWidth="1"/>
    <col min="7" max="7" width="9.7109375" style="1" customWidth="1"/>
    <col min="8" max="19" width="8.7109375" style="1" customWidth="1"/>
    <col min="20" max="16384" width="11.42578125" style="1"/>
  </cols>
  <sheetData>
    <row r="1" spans="1:19" x14ac:dyDescent="0.2">
      <c r="A1" s="63" t="s">
        <v>17</v>
      </c>
    </row>
    <row r="3" spans="1:19" s="55" customFormat="1" ht="16.5" x14ac:dyDescent="0.2">
      <c r="A3" s="62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s="55" customFormat="1" ht="16.5" x14ac:dyDescent="0.2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s="55" customFormat="1" ht="16.5" x14ac:dyDescent="0.2">
      <c r="H5" s="60" t="str">
        <f>'[1]1_BPS'!E5</f>
        <v>KOTA</v>
      </c>
      <c r="I5" s="59" t="str">
        <f>'[1]1_BPS'!F5</f>
        <v>BIMA</v>
      </c>
    </row>
    <row r="6" spans="1:19" s="55" customFormat="1" ht="16.5" x14ac:dyDescent="0.2">
      <c r="A6" s="56"/>
      <c r="B6" s="56"/>
      <c r="C6" s="56"/>
      <c r="D6" s="56"/>
      <c r="E6" s="56"/>
      <c r="F6" s="56"/>
      <c r="G6" s="56"/>
      <c r="H6" s="58" t="str">
        <f>'[1]1_BPS'!E6</f>
        <v xml:space="preserve">TAHUN </v>
      </c>
      <c r="I6" s="57">
        <f>'[1]1_BPS'!F6</f>
        <v>2020</v>
      </c>
      <c r="J6" s="56"/>
      <c r="K6" s="56"/>
      <c r="L6" s="56"/>
      <c r="M6" s="56"/>
      <c r="N6" s="56"/>
      <c r="O6" s="56"/>
    </row>
    <row r="7" spans="1:19" ht="15.75" thickBo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28.5" customHeight="1" x14ac:dyDescent="0.2">
      <c r="A8" s="53" t="s">
        <v>14</v>
      </c>
      <c r="B8" s="52" t="s">
        <v>13</v>
      </c>
      <c r="C8" s="52" t="s">
        <v>12</v>
      </c>
      <c r="D8" s="51" t="s">
        <v>11</v>
      </c>
      <c r="E8" s="50" t="s">
        <v>10</v>
      </c>
      <c r="F8" s="49" t="s">
        <v>9</v>
      </c>
      <c r="G8" s="47"/>
      <c r="H8" s="49" t="s">
        <v>8</v>
      </c>
      <c r="I8" s="48"/>
      <c r="J8" s="47"/>
      <c r="K8" s="46" t="s">
        <v>7</v>
      </c>
      <c r="L8" s="45"/>
      <c r="M8" s="44"/>
      <c r="N8" s="43" t="s">
        <v>6</v>
      </c>
      <c r="O8" s="41"/>
      <c r="P8" s="42"/>
      <c r="Q8" s="42"/>
      <c r="R8" s="42"/>
      <c r="S8" s="41"/>
    </row>
    <row r="9" spans="1:19" ht="21" customHeight="1" x14ac:dyDescent="0.2">
      <c r="A9" s="40"/>
      <c r="B9" s="28"/>
      <c r="C9" s="28"/>
      <c r="D9" s="39"/>
      <c r="E9" s="38"/>
      <c r="F9" s="37"/>
      <c r="G9" s="35"/>
      <c r="H9" s="37"/>
      <c r="I9" s="36"/>
      <c r="J9" s="35"/>
      <c r="K9" s="34"/>
      <c r="L9" s="33"/>
      <c r="M9" s="32"/>
      <c r="N9" s="30" t="s">
        <v>5</v>
      </c>
      <c r="O9" s="29"/>
      <c r="P9" s="31" t="s">
        <v>4</v>
      </c>
      <c r="Q9" s="29"/>
      <c r="R9" s="30" t="s">
        <v>3</v>
      </c>
      <c r="S9" s="29"/>
    </row>
    <row r="10" spans="1:19" ht="39" customHeight="1" x14ac:dyDescent="0.2">
      <c r="A10" s="28"/>
      <c r="B10" s="27"/>
      <c r="C10" s="27"/>
      <c r="D10" s="26"/>
      <c r="E10" s="25"/>
      <c r="F10" s="21" t="s">
        <v>2</v>
      </c>
      <c r="G10" s="24" t="s">
        <v>1</v>
      </c>
      <c r="H10" s="23" t="s">
        <v>5</v>
      </c>
      <c r="I10" s="23" t="s">
        <v>4</v>
      </c>
      <c r="J10" s="23" t="s">
        <v>3</v>
      </c>
      <c r="K10" s="23" t="s">
        <v>5</v>
      </c>
      <c r="L10" s="23" t="s">
        <v>4</v>
      </c>
      <c r="M10" s="23" t="s">
        <v>3</v>
      </c>
      <c r="N10" s="21" t="s">
        <v>2</v>
      </c>
      <c r="O10" s="20" t="s">
        <v>1</v>
      </c>
      <c r="P10" s="22" t="s">
        <v>2</v>
      </c>
      <c r="Q10" s="20" t="s">
        <v>1</v>
      </c>
      <c r="R10" s="21" t="s">
        <v>2</v>
      </c>
      <c r="S10" s="20" t="s">
        <v>1</v>
      </c>
    </row>
    <row r="11" spans="1:19" x14ac:dyDescent="0.2">
      <c r="A11" s="17">
        <v>1</v>
      </c>
      <c r="B11" s="18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8">
        <v>8</v>
      </c>
      <c r="I11" s="17">
        <v>9</v>
      </c>
      <c r="J11" s="18">
        <v>10</v>
      </c>
      <c r="K11" s="17">
        <v>11</v>
      </c>
      <c r="L11" s="18">
        <v>12</v>
      </c>
      <c r="M11" s="17">
        <v>13</v>
      </c>
      <c r="N11" s="18">
        <v>14</v>
      </c>
      <c r="O11" s="17">
        <v>15</v>
      </c>
      <c r="P11" s="19">
        <v>16</v>
      </c>
      <c r="Q11" s="17">
        <v>17</v>
      </c>
      <c r="R11" s="18">
        <v>18</v>
      </c>
      <c r="S11" s="17">
        <v>19</v>
      </c>
    </row>
    <row r="12" spans="1:19" ht="17.100000000000001" customHeight="1" x14ac:dyDescent="0.2">
      <c r="A12" s="13">
        <f>'[1]9_IFK'!A9</f>
        <v>1</v>
      </c>
      <c r="B12" s="13" t="str">
        <f>'[1]9_IFK'!B9</f>
        <v>Rasanae Barat</v>
      </c>
      <c r="C12" s="13" t="str">
        <f>'[1]9_IFK'!C9</f>
        <v>Paruga</v>
      </c>
      <c r="D12" s="16">
        <v>802</v>
      </c>
      <c r="E12" s="16">
        <v>160.4</v>
      </c>
      <c r="F12" s="16">
        <v>218</v>
      </c>
      <c r="G12" s="10">
        <f>F12/E12*100</f>
        <v>135.91022443890276</v>
      </c>
      <c r="H12" s="16">
        <f>'[2]20_KESGA'!D12</f>
        <v>343</v>
      </c>
      <c r="I12" s="16">
        <f>'[2]20_KESGA'!G12</f>
        <v>351</v>
      </c>
      <c r="J12" s="11">
        <f>SUM(H12:I12)</f>
        <v>694</v>
      </c>
      <c r="K12" s="16">
        <v>53</v>
      </c>
      <c r="L12" s="16">
        <v>55</v>
      </c>
      <c r="M12" s="11">
        <f>SUM(K12:L12)</f>
        <v>108</v>
      </c>
      <c r="N12" s="16">
        <v>46</v>
      </c>
      <c r="O12" s="10">
        <f>N12/K12*100</f>
        <v>86.79245283018868</v>
      </c>
      <c r="P12" s="15">
        <v>42</v>
      </c>
      <c r="Q12" s="10">
        <f>P12/L12*100</f>
        <v>76.363636363636374</v>
      </c>
      <c r="R12" s="11">
        <f>N12+P12</f>
        <v>88</v>
      </c>
      <c r="S12" s="10">
        <f>R12/M12*100</f>
        <v>81.481481481481481</v>
      </c>
    </row>
    <row r="13" spans="1:19" ht="17.100000000000001" customHeight="1" x14ac:dyDescent="0.2">
      <c r="A13" s="13">
        <f>'[1]9_IFK'!A10</f>
        <v>2</v>
      </c>
      <c r="B13" s="13" t="str">
        <f>'[1]9_IFK'!B10</f>
        <v>Mpunda</v>
      </c>
      <c r="C13" s="13" t="str">
        <f>'[1]9_IFK'!C10</f>
        <v>Mpunda</v>
      </c>
      <c r="D13" s="16">
        <v>837</v>
      </c>
      <c r="E13" s="16">
        <v>167.4</v>
      </c>
      <c r="F13" s="16">
        <v>300</v>
      </c>
      <c r="G13" s="10">
        <f>F13/E13*100</f>
        <v>179.2114695340502</v>
      </c>
      <c r="H13" s="16">
        <f>'[2]20_KESGA'!D13</f>
        <v>410</v>
      </c>
      <c r="I13" s="16">
        <f>'[2]20_KESGA'!G13</f>
        <v>350</v>
      </c>
      <c r="J13" s="11">
        <f>SUM(H13:I13)</f>
        <v>760</v>
      </c>
      <c r="K13" s="16">
        <v>56</v>
      </c>
      <c r="L13" s="16">
        <v>58</v>
      </c>
      <c r="M13" s="11">
        <f>SUM(K13:L13)</f>
        <v>114</v>
      </c>
      <c r="N13" s="16">
        <v>31</v>
      </c>
      <c r="O13" s="10">
        <f>N13/K13*100</f>
        <v>55.357142857142861</v>
      </c>
      <c r="P13" s="15">
        <v>42</v>
      </c>
      <c r="Q13" s="10">
        <f>P13/L13*100</f>
        <v>72.41379310344827</v>
      </c>
      <c r="R13" s="11">
        <f>N13+P13</f>
        <v>73</v>
      </c>
      <c r="S13" s="10">
        <f>R13/M13*100</f>
        <v>64.035087719298247</v>
      </c>
    </row>
    <row r="14" spans="1:19" ht="17.100000000000001" customHeight="1" x14ac:dyDescent="0.2">
      <c r="A14" s="13">
        <f>'[1]9_IFK'!A11</f>
        <v>3</v>
      </c>
      <c r="B14" s="13" t="str">
        <f>'[1]9_IFK'!B11</f>
        <v>Rasanae Timur</v>
      </c>
      <c r="C14" s="13" t="str">
        <f>'[1]9_IFK'!C11</f>
        <v>Rasanae Timur</v>
      </c>
      <c r="D14" s="16">
        <v>245</v>
      </c>
      <c r="E14" s="16">
        <v>49</v>
      </c>
      <c r="F14" s="16">
        <v>78</v>
      </c>
      <c r="G14" s="10">
        <f>F14/E14*100</f>
        <v>159.18367346938774</v>
      </c>
      <c r="H14" s="16">
        <f>'[2]20_KESGA'!D14</f>
        <v>118</v>
      </c>
      <c r="I14" s="16">
        <f>'[2]20_KESGA'!G14</f>
        <v>117</v>
      </c>
      <c r="J14" s="11">
        <f>SUM(H14:I14)</f>
        <v>235</v>
      </c>
      <c r="K14" s="16">
        <v>16</v>
      </c>
      <c r="L14" s="16">
        <v>17</v>
      </c>
      <c r="M14" s="11">
        <f>SUM(K14:L14)</f>
        <v>33</v>
      </c>
      <c r="N14" s="16">
        <v>14</v>
      </c>
      <c r="O14" s="10">
        <f>N14/K14*100</f>
        <v>87.5</v>
      </c>
      <c r="P14" s="15">
        <v>11</v>
      </c>
      <c r="Q14" s="10">
        <f>P14/L14*100</f>
        <v>64.705882352941174</v>
      </c>
      <c r="R14" s="11">
        <f>N14+P14</f>
        <v>25</v>
      </c>
      <c r="S14" s="10">
        <f>R14/M14*100</f>
        <v>75.757575757575751</v>
      </c>
    </row>
    <row r="15" spans="1:19" ht="17.100000000000001" customHeight="1" x14ac:dyDescent="0.2">
      <c r="A15" s="13"/>
      <c r="B15" s="13"/>
      <c r="C15" s="13" t="str">
        <f>'[1]9_IFK'!C12</f>
        <v>Kumbe</v>
      </c>
      <c r="D15" s="16">
        <v>172</v>
      </c>
      <c r="E15" s="16">
        <v>34.4</v>
      </c>
      <c r="F15" s="16">
        <v>59</v>
      </c>
      <c r="G15" s="10">
        <f>F15/E15*100</f>
        <v>171.51162790697677</v>
      </c>
      <c r="H15" s="16">
        <f>'[2]20_KESGA'!D15</f>
        <v>73</v>
      </c>
      <c r="I15" s="16">
        <f>'[2]20_KESGA'!G15</f>
        <v>68</v>
      </c>
      <c r="J15" s="11">
        <f>SUM(H15:I15)</f>
        <v>141</v>
      </c>
      <c r="K15" s="16">
        <v>11</v>
      </c>
      <c r="L15" s="16">
        <v>12</v>
      </c>
      <c r="M15" s="11">
        <f>SUM(K15:L15)</f>
        <v>23</v>
      </c>
      <c r="N15" s="16">
        <v>8</v>
      </c>
      <c r="O15" s="10">
        <f>N15/K15*100</f>
        <v>72.727272727272734</v>
      </c>
      <c r="P15" s="15">
        <v>9</v>
      </c>
      <c r="Q15" s="10">
        <f>P15/L15*100</f>
        <v>75</v>
      </c>
      <c r="R15" s="11">
        <f>N15+P15</f>
        <v>17</v>
      </c>
      <c r="S15" s="10">
        <f>R15/M15*100</f>
        <v>73.91304347826086</v>
      </c>
    </row>
    <row r="16" spans="1:19" ht="17.100000000000001" customHeight="1" x14ac:dyDescent="0.2">
      <c r="A16" s="13">
        <v>4</v>
      </c>
      <c r="B16" s="13" t="str">
        <f>'[1]9_IFK'!B13</f>
        <v>Raba</v>
      </c>
      <c r="C16" s="13" t="str">
        <f>'[1]9_IFK'!C13</f>
        <v>Penanae</v>
      </c>
      <c r="D16" s="16">
        <v>898</v>
      </c>
      <c r="E16" s="16">
        <v>179.60000000000002</v>
      </c>
      <c r="F16" s="16">
        <v>339</v>
      </c>
      <c r="G16" s="10">
        <f>F16/E16*100</f>
        <v>188.75278396436522</v>
      </c>
      <c r="H16" s="16">
        <f>'[2]20_KESGA'!D16</f>
        <v>415</v>
      </c>
      <c r="I16" s="16">
        <f>'[2]20_KESGA'!G16</f>
        <v>389</v>
      </c>
      <c r="J16" s="11">
        <f>SUM(H16:I16)</f>
        <v>804</v>
      </c>
      <c r="K16" s="16">
        <v>60</v>
      </c>
      <c r="L16" s="16">
        <v>62</v>
      </c>
      <c r="M16" s="11">
        <f>SUM(K16:L16)</f>
        <v>122</v>
      </c>
      <c r="N16" s="16">
        <v>40</v>
      </c>
      <c r="O16" s="10">
        <f>N16/K16*100</f>
        <v>66.666666666666657</v>
      </c>
      <c r="P16" s="15">
        <v>38</v>
      </c>
      <c r="Q16" s="10">
        <f>P16/L16*100</f>
        <v>61.29032258064516</v>
      </c>
      <c r="R16" s="11">
        <f>N16+P16</f>
        <v>78</v>
      </c>
      <c r="S16" s="10">
        <f>R16/M16*100</f>
        <v>63.934426229508205</v>
      </c>
    </row>
    <row r="17" spans="1:19" ht="17.100000000000001" customHeight="1" x14ac:dyDescent="0.2">
      <c r="A17" s="13">
        <v>5</v>
      </c>
      <c r="B17" s="13" t="str">
        <f>'[1]9_IFK'!B14</f>
        <v>Asakota</v>
      </c>
      <c r="C17" s="13" t="str">
        <f>'[1]9_IFK'!C14</f>
        <v>Jatibaru</v>
      </c>
      <c r="D17" s="16">
        <v>602</v>
      </c>
      <c r="E17" s="16">
        <v>120.4</v>
      </c>
      <c r="F17" s="16">
        <v>208</v>
      </c>
      <c r="G17" s="10">
        <f>F17/E17*100</f>
        <v>172.75747508305648</v>
      </c>
      <c r="H17" s="16">
        <f>'[2]20_KESGA'!D17</f>
        <v>297</v>
      </c>
      <c r="I17" s="16">
        <f>'[2]20_KESGA'!G17</f>
        <v>275</v>
      </c>
      <c r="J17" s="11">
        <f>SUM(H17:I17)</f>
        <v>572</v>
      </c>
      <c r="K17" s="16">
        <v>40</v>
      </c>
      <c r="L17" s="16">
        <v>41</v>
      </c>
      <c r="M17" s="11">
        <f>SUM(K17:L17)</f>
        <v>81</v>
      </c>
      <c r="N17" s="16">
        <v>25</v>
      </c>
      <c r="O17" s="10">
        <f>N17/K17*100</f>
        <v>62.5</v>
      </c>
      <c r="P17" s="15">
        <v>32</v>
      </c>
      <c r="Q17" s="10">
        <f>P17/L17*100</f>
        <v>78.048780487804876</v>
      </c>
      <c r="R17" s="11">
        <f>N17+P17</f>
        <v>57</v>
      </c>
      <c r="S17" s="10">
        <f>R17/M17*100</f>
        <v>70.370370370370367</v>
      </c>
    </row>
    <row r="18" spans="1:19" ht="17.100000000000001" customHeight="1" x14ac:dyDescent="0.2">
      <c r="A18" s="13"/>
      <c r="B18" s="13"/>
      <c r="C18" s="13" t="str">
        <f>'[1]9_IFK'!C15</f>
        <v>Kolo</v>
      </c>
      <c r="D18" s="16">
        <v>117</v>
      </c>
      <c r="E18" s="16">
        <v>23.400000000000002</v>
      </c>
      <c r="F18" s="16">
        <v>23</v>
      </c>
      <c r="G18" s="10">
        <f>F18/E18*100</f>
        <v>98.290598290598282</v>
      </c>
      <c r="H18" s="16">
        <f>'[2]20_KESGA'!D18</f>
        <v>61</v>
      </c>
      <c r="I18" s="16">
        <f>'[2]20_KESGA'!G18</f>
        <v>59</v>
      </c>
      <c r="J18" s="11">
        <f>SUM(H18:I18)</f>
        <v>120</v>
      </c>
      <c r="K18" s="16">
        <v>8</v>
      </c>
      <c r="L18" s="16">
        <v>8</v>
      </c>
      <c r="M18" s="11">
        <f>SUM(K18:L18)</f>
        <v>16</v>
      </c>
      <c r="N18" s="16">
        <v>2</v>
      </c>
      <c r="O18" s="10">
        <f>N18/K18*100</f>
        <v>25</v>
      </c>
      <c r="P18" s="15">
        <v>3</v>
      </c>
      <c r="Q18" s="10">
        <f>P18/L18*100</f>
        <v>37.5</v>
      </c>
      <c r="R18" s="11">
        <f>N18+P18</f>
        <v>5</v>
      </c>
      <c r="S18" s="10">
        <f>R18/M18*100</f>
        <v>31.25</v>
      </c>
    </row>
    <row r="19" spans="1:19" ht="17.100000000000001" customHeight="1" x14ac:dyDescent="0.2">
      <c r="A19" s="14"/>
      <c r="B19" s="13"/>
      <c r="C19" s="13"/>
      <c r="D19" s="11"/>
      <c r="E19" s="11"/>
      <c r="F19" s="11"/>
      <c r="G19" s="10"/>
      <c r="H19" s="11"/>
      <c r="I19" s="11"/>
      <c r="J19" s="11"/>
      <c r="K19" s="11"/>
      <c r="L19" s="11"/>
      <c r="M19" s="11"/>
      <c r="N19" s="11"/>
      <c r="O19" s="10"/>
      <c r="P19" s="12"/>
      <c r="Q19" s="10"/>
      <c r="R19" s="11"/>
      <c r="S19" s="10"/>
    </row>
    <row r="20" spans="1:19" ht="17.100000000000001" customHeight="1" x14ac:dyDescent="0.2">
      <c r="A20" s="14"/>
      <c r="B20" s="13"/>
      <c r="C20" s="13"/>
      <c r="D20" s="11"/>
      <c r="E20" s="11"/>
      <c r="F20" s="11"/>
      <c r="G20" s="10"/>
      <c r="H20" s="11"/>
      <c r="I20" s="11"/>
      <c r="J20" s="11"/>
      <c r="K20" s="11"/>
      <c r="L20" s="11"/>
      <c r="M20" s="11"/>
      <c r="N20" s="11"/>
      <c r="O20" s="10"/>
      <c r="P20" s="12"/>
      <c r="Q20" s="10"/>
      <c r="R20" s="11"/>
      <c r="S20" s="10"/>
    </row>
    <row r="21" spans="1:19" ht="17.100000000000001" customHeight="1" x14ac:dyDescent="0.2">
      <c r="A21" s="14"/>
      <c r="B21" s="13"/>
      <c r="C21" s="13"/>
      <c r="D21" s="11"/>
      <c r="E21" s="11"/>
      <c r="F21" s="11"/>
      <c r="G21" s="10"/>
      <c r="H21" s="11"/>
      <c r="I21" s="11"/>
      <c r="J21" s="11"/>
      <c r="K21" s="11"/>
      <c r="L21" s="11"/>
      <c r="M21" s="11"/>
      <c r="N21" s="11"/>
      <c r="O21" s="10"/>
      <c r="P21" s="12"/>
      <c r="Q21" s="10"/>
      <c r="R21" s="11"/>
      <c r="S21" s="10"/>
    </row>
    <row r="22" spans="1:19" ht="17.100000000000001" customHeight="1" x14ac:dyDescent="0.2">
      <c r="A22" s="14"/>
      <c r="B22" s="13"/>
      <c r="C22" s="13"/>
      <c r="D22" s="11"/>
      <c r="E22" s="11"/>
      <c r="F22" s="11"/>
      <c r="G22" s="10"/>
      <c r="H22" s="11"/>
      <c r="I22" s="11"/>
      <c r="J22" s="11"/>
      <c r="K22" s="11"/>
      <c r="L22" s="11"/>
      <c r="M22" s="11"/>
      <c r="N22" s="11"/>
      <c r="O22" s="10"/>
      <c r="P22" s="12"/>
      <c r="Q22" s="10"/>
      <c r="R22" s="11"/>
      <c r="S22" s="10"/>
    </row>
    <row r="23" spans="1:19" ht="17.100000000000001" customHeight="1" thickBot="1" x14ac:dyDescent="0.25">
      <c r="A23" s="9" t="s">
        <v>0</v>
      </c>
      <c r="B23" s="8"/>
      <c r="C23" s="7"/>
      <c r="D23" s="5">
        <f>SUM(D12:D22)</f>
        <v>3673</v>
      </c>
      <c r="E23" s="5">
        <f>20%*D23</f>
        <v>734.6</v>
      </c>
      <c r="F23" s="5">
        <f>SUM(F12:F22)</f>
        <v>1225</v>
      </c>
      <c r="G23" s="4">
        <f>F23/E23*100</f>
        <v>166.75741900353933</v>
      </c>
      <c r="H23" s="5">
        <f>SUM(H12:H22)</f>
        <v>1717</v>
      </c>
      <c r="I23" s="5">
        <f>SUM(I12:I22)</f>
        <v>1609</v>
      </c>
      <c r="J23" s="5">
        <f>SUM(J12:J22)</f>
        <v>3326</v>
      </c>
      <c r="K23" s="5">
        <f>SUM(K12:K22)</f>
        <v>244</v>
      </c>
      <c r="L23" s="5">
        <f>SUM(L12:L22)</f>
        <v>253</v>
      </c>
      <c r="M23" s="5">
        <f>SUM(M12:M22)</f>
        <v>497</v>
      </c>
      <c r="N23" s="5">
        <f>SUM(N12:N22)</f>
        <v>166</v>
      </c>
      <c r="O23" s="4">
        <f>N23/K23*100</f>
        <v>68.032786885245898</v>
      </c>
      <c r="P23" s="6">
        <f>SUM(P12:P22)</f>
        <v>177</v>
      </c>
      <c r="Q23" s="4">
        <f>P23/L23*100</f>
        <v>69.960474308300391</v>
      </c>
      <c r="R23" s="5">
        <f>SUM(R12:R22)</f>
        <v>343</v>
      </c>
      <c r="S23" s="4">
        <f>R23/M23*100</f>
        <v>69.014084507042256</v>
      </c>
    </row>
    <row r="24" spans="1:1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2" t="str">
        <f>'[1]29_KESGA'!A24</f>
        <v>Sumber Bidang Kesmas seksie Kesga 2020</v>
      </c>
    </row>
  </sheetData>
  <mergeCells count="14">
    <mergeCell ref="H8:J9"/>
    <mergeCell ref="E8:E10"/>
    <mergeCell ref="K8:M9"/>
    <mergeCell ref="N8:S8"/>
    <mergeCell ref="R9:S9"/>
    <mergeCell ref="N9:O9"/>
    <mergeCell ref="P9:Q9"/>
    <mergeCell ref="F8:G9"/>
    <mergeCell ref="A3:S3"/>
    <mergeCell ref="A4:S4"/>
    <mergeCell ref="A8:A10"/>
    <mergeCell ref="C8:C10"/>
    <mergeCell ref="B8:B10"/>
    <mergeCell ref="D8:D10"/>
  </mergeCells>
  <printOptions horizontalCentered="1"/>
  <pageMargins left="1.1023622047244095" right="0.9055118110236221" top="1.1417322834645669" bottom="0.9055118110236221" header="0" footer="0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30_KESGA</vt:lpstr>
      <vt:lpstr>'30_KESGA'!Print_Area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2021-11-20T05:01:00Z</dcterms:created>
  <dcterms:modified xsi:type="dcterms:W3CDTF">2021-11-20T05:01:56Z</dcterms:modified>
</cp:coreProperties>
</file>