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28_KESGA" sheetId="1" r:id="rId1"/>
  </sheets>
  <externalReferences>
    <externalReference r:id="rId2"/>
  </externalReferences>
  <definedNames>
    <definedName name="_xlnm.Print_Area" localSheetId="0">'28_KESGA'!$A$1:$T$28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A11" i="1"/>
  <c r="B11" i="1"/>
  <c r="C11" i="1"/>
  <c r="F11" i="1"/>
  <c r="J11" i="1"/>
  <c r="N11" i="1"/>
  <c r="R11" i="1"/>
  <c r="S11" i="1"/>
  <c r="H11" i="1" s="1"/>
  <c r="T11" i="1"/>
  <c r="A12" i="1"/>
  <c r="B12" i="1"/>
  <c r="C12" i="1"/>
  <c r="F12" i="1"/>
  <c r="J12" i="1"/>
  <c r="N12" i="1"/>
  <c r="R12" i="1"/>
  <c r="S12" i="1"/>
  <c r="H12" i="1" s="1"/>
  <c r="T12" i="1"/>
  <c r="A13" i="1"/>
  <c r="B13" i="1"/>
  <c r="C13" i="1"/>
  <c r="F13" i="1"/>
  <c r="J13" i="1"/>
  <c r="N13" i="1"/>
  <c r="R13" i="1"/>
  <c r="S13" i="1"/>
  <c r="H13" i="1" s="1"/>
  <c r="T13" i="1"/>
  <c r="C14" i="1"/>
  <c r="F14" i="1"/>
  <c r="J14" i="1"/>
  <c r="N14" i="1"/>
  <c r="R14" i="1"/>
  <c r="S14" i="1"/>
  <c r="H14" i="1" s="1"/>
  <c r="T14" i="1"/>
  <c r="B15" i="1"/>
  <c r="C15" i="1"/>
  <c r="S15" i="1"/>
  <c r="F15" i="1" s="1"/>
  <c r="B16" i="1"/>
  <c r="C16" i="1"/>
  <c r="F16" i="1"/>
  <c r="J16" i="1"/>
  <c r="N16" i="1"/>
  <c r="R16" i="1"/>
  <c r="S16" i="1"/>
  <c r="H16" i="1" s="1"/>
  <c r="T16" i="1"/>
  <c r="C17" i="1"/>
  <c r="F17" i="1"/>
  <c r="J17" i="1"/>
  <c r="N17" i="1"/>
  <c r="R17" i="1"/>
  <c r="S17" i="1"/>
  <c r="H17" i="1" s="1"/>
  <c r="T17" i="1"/>
  <c r="D22" i="1"/>
  <c r="E22" i="1"/>
  <c r="F22" i="1" s="1"/>
  <c r="G22" i="1"/>
  <c r="H22" i="1" s="1"/>
  <c r="I22" i="1"/>
  <c r="J22" i="1" s="1"/>
  <c r="K22" i="1"/>
  <c r="L22" i="1" s="1"/>
  <c r="M22" i="1"/>
  <c r="N22" i="1" s="1"/>
  <c r="O22" i="1"/>
  <c r="P22" i="1" s="1"/>
  <c r="Q22" i="1"/>
  <c r="R22" i="1" s="1"/>
  <c r="S22" i="1"/>
  <c r="T22" i="1" s="1"/>
  <c r="A24" i="1"/>
  <c r="P15" i="1" l="1"/>
  <c r="L15" i="1"/>
  <c r="H15" i="1"/>
  <c r="P17" i="1"/>
  <c r="L17" i="1"/>
  <c r="P16" i="1"/>
  <c r="L16" i="1"/>
  <c r="T15" i="1"/>
  <c r="R15" i="1"/>
  <c r="N15" i="1"/>
  <c r="J15" i="1"/>
  <c r="P14" i="1"/>
  <c r="L14" i="1"/>
  <c r="P13" i="1"/>
  <c r="L13" i="1"/>
  <c r="P12" i="1"/>
  <c r="L12" i="1"/>
  <c r="P11" i="1"/>
  <c r="L11" i="1"/>
</calcChain>
</file>

<file path=xl/sharedStrings.xml><?xml version="1.0" encoding="utf-8"?>
<sst xmlns="http://schemas.openxmlformats.org/spreadsheetml/2006/main" count="28" uniqueCount="21">
  <si>
    <t>MOW : Metode Operasi Wanita</t>
  </si>
  <si>
    <t>MOP  : Metode Operasi Pria</t>
  </si>
  <si>
    <t>AKDR: Alat Kontrasepsi Dalam Rahim</t>
  </si>
  <si>
    <t>Keterangan:</t>
  </si>
  <si>
    <t xml:space="preserve">JUMLAH (KAB/KOTA) </t>
  </si>
  <si>
    <t>%</t>
  </si>
  <si>
    <t>JUMLAH</t>
  </si>
  <si>
    <t>IMPLAN</t>
  </si>
  <si>
    <t>MOW</t>
  </si>
  <si>
    <t>MOP</t>
  </si>
  <si>
    <t>AKDR</t>
  </si>
  <si>
    <t>PIL</t>
  </si>
  <si>
    <t>SUNTIK</t>
  </si>
  <si>
    <t xml:space="preserve">KONDOM </t>
  </si>
  <si>
    <t>PESERTA KB AKTIF</t>
  </si>
  <si>
    <t>JUMLAH PUS</t>
  </si>
  <si>
    <t>PUSKESMAS</t>
  </si>
  <si>
    <t>KECAMATAN</t>
  </si>
  <si>
    <t>NO</t>
  </si>
  <si>
    <t>PESERTA KB AKTIF MENURUT JENIS KONTRASEPSI, KECAMATAN, DAN PUSKESMAS</t>
  </si>
  <si>
    <t>TABEL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</si>
</sst>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3" fontId="1" fillId="0" borderId="6" xfId="2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3" fontId="1" fillId="0" borderId="7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3" fontId="1" fillId="0" borderId="7" xfId="2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3" fontId="1" fillId="0" borderId="8" xfId="1" applyNumberFormat="1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>
      <alignment horizontal="center" vertical="center"/>
    </xf>
    <xf numFmtId="3" fontId="1" fillId="0" borderId="8" xfId="2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/>
    </xf>
  </cellXfs>
  <cellStyles count="3">
    <cellStyle name="Comma [0] 2 2" xfId="2"/>
    <cellStyle name="Comma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C12" t="str">
            <v>Kumbe</v>
          </cell>
        </row>
        <row r="13">
          <cell r="B13" t="str">
            <v>Raba</v>
          </cell>
          <cell r="C13" t="str">
            <v>Penanae</v>
          </cell>
        </row>
        <row r="14">
          <cell r="B14" t="str">
            <v>Asakota</v>
          </cell>
          <cell r="C14" t="str">
            <v>Jatibaru</v>
          </cell>
        </row>
        <row r="15"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A24" t="str">
            <v>Sumber Bidang Kesmas seksie Kesga 2020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AB28"/>
  <sheetViews>
    <sheetView tabSelected="1" zoomScale="64" zoomScaleNormal="64" workbookViewId="0">
      <selection activeCell="A3" sqref="A3:S3"/>
    </sheetView>
  </sheetViews>
  <sheetFormatPr defaultColWidth="7.85546875" defaultRowHeight="15" x14ac:dyDescent="0.2"/>
  <cols>
    <col min="1" max="1" width="5.7109375" style="1" customWidth="1"/>
    <col min="2" max="3" width="21.7109375" style="1" customWidth="1"/>
    <col min="4" max="4" width="14.140625" style="1" customWidth="1"/>
    <col min="5" max="20" width="10.7109375" style="1" customWidth="1"/>
    <col min="21" max="24" width="8.7109375" style="1" customWidth="1"/>
    <col min="25" max="25" width="9.85546875" style="1" customWidth="1"/>
    <col min="26" max="28" width="8.7109375" style="1" customWidth="1"/>
    <col min="29" max="248" width="9.140625" style="1" customWidth="1"/>
    <col min="249" max="249" width="5.7109375" style="1" customWidth="1"/>
    <col min="250" max="251" width="21.7109375" style="1" customWidth="1"/>
    <col min="252" max="252" width="7.85546875" style="1" customWidth="1"/>
    <col min="253" max="253" width="8.42578125" style="1" customWidth="1"/>
    <col min="254" max="254" width="7.85546875" style="1" customWidth="1"/>
    <col min="255" max="255" width="8.85546875" style="1" bestFit="1" customWidth="1"/>
    <col min="256" max="16384" width="7.85546875" style="1"/>
  </cols>
  <sheetData>
    <row r="1" spans="1:28" s="1" customFormat="1" ht="15.75" x14ac:dyDescent="0.2">
      <c r="A1" s="60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28" s="52" customFormat="1" ht="16.5" x14ac:dyDescent="0.2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7"/>
      <c r="U3" s="57"/>
      <c r="V3" s="57"/>
      <c r="W3" s="57"/>
      <c r="X3" s="57"/>
      <c r="Y3" s="57"/>
      <c r="Z3" s="57"/>
      <c r="AA3" s="57"/>
      <c r="AB3" s="57"/>
    </row>
    <row r="4" spans="1:28" s="52" customFormat="1" ht="16.5" x14ac:dyDescent="0.2">
      <c r="B4" s="54"/>
      <c r="C4" s="54"/>
      <c r="D4" s="54"/>
      <c r="E4" s="54"/>
      <c r="F4" s="54"/>
      <c r="G4" s="54"/>
      <c r="H4" s="54"/>
      <c r="I4" s="56" t="str">
        <f>'[1]1_BPS'!E5</f>
        <v>KOTA</v>
      </c>
      <c r="J4" s="55" t="str">
        <f>'[1]1_BPS'!F5</f>
        <v>BIMA</v>
      </c>
      <c r="K4" s="54"/>
      <c r="L4" s="54"/>
      <c r="M4" s="54"/>
      <c r="N4" s="54"/>
      <c r="O4" s="54"/>
      <c r="P4" s="54"/>
      <c r="Q4" s="54"/>
      <c r="T4" s="53"/>
      <c r="U4" s="53"/>
      <c r="V4" s="53"/>
      <c r="W4" s="53"/>
      <c r="X4" s="53"/>
      <c r="Y4" s="53"/>
      <c r="Z4" s="53"/>
      <c r="AA4" s="53"/>
      <c r="AB4" s="53"/>
    </row>
    <row r="5" spans="1:28" s="52" customFormat="1" ht="16.5" x14ac:dyDescent="0.2">
      <c r="B5" s="54"/>
      <c r="C5" s="54"/>
      <c r="D5" s="54"/>
      <c r="E5" s="54"/>
      <c r="F5" s="54"/>
      <c r="G5" s="54"/>
      <c r="H5" s="54"/>
      <c r="I5" s="56" t="str">
        <f>'[1]1_BPS'!E6</f>
        <v xml:space="preserve">TAHUN </v>
      </c>
      <c r="J5" s="55">
        <f>'[1]1_BPS'!F6</f>
        <v>2020</v>
      </c>
      <c r="K5" s="54"/>
      <c r="L5" s="54"/>
      <c r="M5" s="54"/>
      <c r="N5" s="54"/>
      <c r="O5" s="54"/>
      <c r="P5" s="54"/>
      <c r="Q5" s="54"/>
      <c r="T5" s="53"/>
      <c r="U5" s="53"/>
      <c r="V5" s="53"/>
      <c r="W5" s="53"/>
      <c r="X5" s="53"/>
      <c r="Y5" s="53"/>
      <c r="Z5" s="53"/>
      <c r="AA5" s="53"/>
      <c r="AB5" s="53"/>
    </row>
    <row r="6" spans="1:28" s="1" customFormat="1" ht="15.75" thickBo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0"/>
      <c r="V6" s="50"/>
      <c r="W6" s="50"/>
      <c r="X6" s="50"/>
      <c r="Y6" s="50"/>
      <c r="Z6" s="50"/>
      <c r="AA6" s="50"/>
      <c r="AB6" s="50"/>
    </row>
    <row r="7" spans="1:28" s="1" customFormat="1" ht="18" customHeight="1" x14ac:dyDescent="0.2">
      <c r="A7" s="45" t="s">
        <v>18</v>
      </c>
      <c r="B7" s="45" t="s">
        <v>17</v>
      </c>
      <c r="C7" s="45" t="s">
        <v>16</v>
      </c>
      <c r="D7" s="49" t="s">
        <v>15</v>
      </c>
      <c r="E7" s="48" t="s">
        <v>14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6"/>
      <c r="U7" s="3"/>
      <c r="V7" s="3"/>
      <c r="W7" s="3"/>
      <c r="X7" s="3"/>
      <c r="Y7" s="3"/>
      <c r="Z7" s="3"/>
      <c r="AA7" s="3"/>
      <c r="AB7" s="3"/>
    </row>
    <row r="8" spans="1:28" s="1" customFormat="1" ht="18" customHeight="1" x14ac:dyDescent="0.2">
      <c r="A8" s="45"/>
      <c r="B8" s="45"/>
      <c r="C8" s="45"/>
      <c r="D8" s="44"/>
      <c r="E8" s="4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1"/>
      <c r="U8" s="40"/>
      <c r="V8" s="40"/>
      <c r="W8" s="40"/>
      <c r="X8" s="40"/>
      <c r="Y8" s="40"/>
      <c r="Z8" s="40"/>
      <c r="AA8" s="40"/>
      <c r="AB8" s="3"/>
    </row>
    <row r="9" spans="1:28" s="1" customFormat="1" ht="38.25" customHeight="1" x14ac:dyDescent="0.2">
      <c r="A9" s="39"/>
      <c r="B9" s="39"/>
      <c r="C9" s="39"/>
      <c r="D9" s="38"/>
      <c r="E9" s="36" t="s">
        <v>13</v>
      </c>
      <c r="F9" s="36" t="s">
        <v>5</v>
      </c>
      <c r="G9" s="36" t="s">
        <v>12</v>
      </c>
      <c r="H9" s="36" t="s">
        <v>5</v>
      </c>
      <c r="I9" s="36" t="s">
        <v>11</v>
      </c>
      <c r="J9" s="36" t="s">
        <v>5</v>
      </c>
      <c r="K9" s="37" t="s">
        <v>10</v>
      </c>
      <c r="L9" s="37" t="s">
        <v>5</v>
      </c>
      <c r="M9" s="36" t="s">
        <v>9</v>
      </c>
      <c r="N9" s="36" t="s">
        <v>5</v>
      </c>
      <c r="O9" s="36" t="s">
        <v>8</v>
      </c>
      <c r="P9" s="36" t="s">
        <v>5</v>
      </c>
      <c r="Q9" s="36" t="s">
        <v>7</v>
      </c>
      <c r="R9" s="36" t="s">
        <v>5</v>
      </c>
      <c r="S9" s="36" t="s">
        <v>6</v>
      </c>
      <c r="T9" s="35" t="s">
        <v>5</v>
      </c>
    </row>
    <row r="10" spans="1:28" s="1" customFormat="1" ht="12" customHeight="1" x14ac:dyDescent="0.2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  <c r="L10" s="34">
        <v>12</v>
      </c>
      <c r="M10" s="34">
        <v>13</v>
      </c>
      <c r="N10" s="34">
        <v>14</v>
      </c>
      <c r="O10" s="34">
        <v>15</v>
      </c>
      <c r="P10" s="34">
        <v>16</v>
      </c>
      <c r="Q10" s="34">
        <v>17</v>
      </c>
      <c r="R10" s="34">
        <v>18</v>
      </c>
      <c r="S10" s="34">
        <v>19</v>
      </c>
      <c r="T10" s="34">
        <v>20</v>
      </c>
    </row>
    <row r="11" spans="1:28" s="1" customFormat="1" ht="20.100000000000001" customHeight="1" x14ac:dyDescent="0.2">
      <c r="A11" s="29">
        <f>'[1]9_IFK'!A9</f>
        <v>1</v>
      </c>
      <c r="B11" s="27" t="str">
        <f>'[1]9_IFK'!B9</f>
        <v>Rasanae Barat</v>
      </c>
      <c r="C11" s="27" t="str">
        <f>'[1]9_IFK'!C9</f>
        <v>Paruga</v>
      </c>
      <c r="D11" s="25">
        <v>6548</v>
      </c>
      <c r="E11" s="25">
        <v>209</v>
      </c>
      <c r="F11" s="24">
        <f>E11/$S11*100</f>
        <v>3.2768893069927878</v>
      </c>
      <c r="G11" s="25">
        <v>3388</v>
      </c>
      <c r="H11" s="24">
        <f>G11/$S11*100</f>
        <v>53.120100344935715</v>
      </c>
      <c r="I11" s="25">
        <v>388</v>
      </c>
      <c r="J11" s="24">
        <f>I11/$S11*100</f>
        <v>6.0834117278143616</v>
      </c>
      <c r="K11" s="25">
        <v>622</v>
      </c>
      <c r="L11" s="33">
        <f>K11/$S11*100</f>
        <v>9.7522734399498283</v>
      </c>
      <c r="M11" s="32">
        <v>7</v>
      </c>
      <c r="N11" s="31">
        <f>M11/$S11*100</f>
        <v>0.10975227343994984</v>
      </c>
      <c r="O11" s="32">
        <v>143</v>
      </c>
      <c r="P11" s="31">
        <f>O11/$S11*100</f>
        <v>2.2420821574161178</v>
      </c>
      <c r="Q11" s="32">
        <v>1614</v>
      </c>
      <c r="R11" s="31">
        <f>Q11/$S11*100</f>
        <v>25.305738476011292</v>
      </c>
      <c r="S11" s="30">
        <f>SUM(E11,G11,I11,K11,M11,M11,O11,Q11)</f>
        <v>6378</v>
      </c>
      <c r="T11" s="20">
        <f>S11/D11*100</f>
        <v>97.403787416004889</v>
      </c>
    </row>
    <row r="12" spans="1:28" s="1" customFormat="1" ht="20.100000000000001" customHeight="1" x14ac:dyDescent="0.2">
      <c r="A12" s="29">
        <f>'[1]9_IFK'!A10</f>
        <v>2</v>
      </c>
      <c r="B12" s="27" t="str">
        <f>'[1]9_IFK'!B10</f>
        <v>Mpunda</v>
      </c>
      <c r="C12" s="27" t="str">
        <f>'[1]9_IFK'!C10</f>
        <v>Mpunda</v>
      </c>
      <c r="D12" s="25">
        <v>6836</v>
      </c>
      <c r="E12" s="25">
        <v>689</v>
      </c>
      <c r="F12" s="24">
        <f>E12/$S12*100</f>
        <v>11.392195767195767</v>
      </c>
      <c r="G12" s="25">
        <v>2581</v>
      </c>
      <c r="H12" s="24">
        <f>G12/$S12*100</f>
        <v>42.675264550264551</v>
      </c>
      <c r="I12" s="25">
        <v>460</v>
      </c>
      <c r="J12" s="24">
        <f>I12/$S12*100</f>
        <v>7.605820105820106</v>
      </c>
      <c r="K12" s="25">
        <v>1177</v>
      </c>
      <c r="L12" s="24">
        <f>K12/$S12*100</f>
        <v>19.460978835978835</v>
      </c>
      <c r="M12" s="23">
        <v>11</v>
      </c>
      <c r="N12" s="22">
        <f>M12/$S12*100</f>
        <v>0.18187830687830686</v>
      </c>
      <c r="O12" s="23">
        <v>145</v>
      </c>
      <c r="P12" s="22">
        <f>O12/$S12*100</f>
        <v>2.3974867724867726</v>
      </c>
      <c r="Q12" s="23">
        <v>974</v>
      </c>
      <c r="R12" s="22">
        <f>Q12/$S12*100</f>
        <v>16.104497354497354</v>
      </c>
      <c r="S12" s="21">
        <f>SUM(E12,G12,I12,K12,M12,M12,O12,Q12)</f>
        <v>6048</v>
      </c>
      <c r="T12" s="20">
        <f>S12/D12*100</f>
        <v>88.472791105909891</v>
      </c>
    </row>
    <row r="13" spans="1:28" s="1" customFormat="1" ht="20.100000000000001" customHeight="1" x14ac:dyDescent="0.2">
      <c r="A13" s="29">
        <f>'[1]9_IFK'!A11</f>
        <v>3</v>
      </c>
      <c r="B13" s="27" t="str">
        <f>'[1]9_IFK'!B11</f>
        <v>Rasanae Timur</v>
      </c>
      <c r="C13" s="27" t="str">
        <f>'[1]9_IFK'!C11</f>
        <v>Rasanae Timur</v>
      </c>
      <c r="D13" s="25">
        <v>2004</v>
      </c>
      <c r="E13" s="25">
        <v>18</v>
      </c>
      <c r="F13" s="24">
        <f>E13/$S13*100</f>
        <v>1.0129431626336522</v>
      </c>
      <c r="G13" s="25">
        <v>1156</v>
      </c>
      <c r="H13" s="24">
        <f>G13/$S13*100</f>
        <v>65.053460889139004</v>
      </c>
      <c r="I13" s="25">
        <v>55</v>
      </c>
      <c r="J13" s="24">
        <f>I13/$S13*100</f>
        <v>3.0951041080472708</v>
      </c>
      <c r="K13" s="25">
        <v>61</v>
      </c>
      <c r="L13" s="24">
        <f>K13/$S13*100</f>
        <v>3.4327518289251548</v>
      </c>
      <c r="M13" s="23">
        <v>0</v>
      </c>
      <c r="N13" s="22">
        <f>M13/$S13*100</f>
        <v>0</v>
      </c>
      <c r="O13" s="23">
        <v>5</v>
      </c>
      <c r="P13" s="22">
        <f>O13/$S13*100</f>
        <v>0.28137310073157007</v>
      </c>
      <c r="Q13" s="23">
        <v>482</v>
      </c>
      <c r="R13" s="22">
        <f>Q13/$S13*100</f>
        <v>27.124366910523356</v>
      </c>
      <c r="S13" s="21">
        <f>SUM(E13,G13,I13,K13,M13,M13,O13,Q13)</f>
        <v>1777</v>
      </c>
      <c r="T13" s="20">
        <f>S13/D13*100</f>
        <v>88.672654690618756</v>
      </c>
    </row>
    <row r="14" spans="1:28" s="1" customFormat="1" ht="20.100000000000001" customHeight="1" x14ac:dyDescent="0.2">
      <c r="A14" s="29"/>
      <c r="B14" s="27"/>
      <c r="C14" s="27" t="str">
        <f>'[1]9_IFK'!C12</f>
        <v>Kumbe</v>
      </c>
      <c r="D14" s="25">
        <v>1405</v>
      </c>
      <c r="E14" s="25">
        <v>11</v>
      </c>
      <c r="F14" s="24">
        <f>E14/$S14*100</f>
        <v>1.2061403508771928</v>
      </c>
      <c r="G14" s="25">
        <v>575</v>
      </c>
      <c r="H14" s="24">
        <f>G14/$S14*100</f>
        <v>63.048245614035089</v>
      </c>
      <c r="I14" s="25">
        <v>9</v>
      </c>
      <c r="J14" s="24">
        <f>I14/$S14*100</f>
        <v>0.98684210526315785</v>
      </c>
      <c r="K14" s="25">
        <v>32</v>
      </c>
      <c r="L14" s="24">
        <f>K14/$S14*100</f>
        <v>3.5087719298245612</v>
      </c>
      <c r="M14" s="23">
        <v>0</v>
      </c>
      <c r="N14" s="22">
        <f>M14/$S14*100</f>
        <v>0</v>
      </c>
      <c r="O14" s="23">
        <v>8</v>
      </c>
      <c r="P14" s="22">
        <f>O14/$S14*100</f>
        <v>0.8771929824561403</v>
      </c>
      <c r="Q14" s="23">
        <v>277</v>
      </c>
      <c r="R14" s="22">
        <f>Q14/$S14*100</f>
        <v>30.372807017543856</v>
      </c>
      <c r="S14" s="21">
        <f>SUM(E14,G14,I14,K14,M14,M14,O14,Q14)</f>
        <v>912</v>
      </c>
      <c r="T14" s="20">
        <f>S14/D14*100</f>
        <v>64.911032028469748</v>
      </c>
    </row>
    <row r="15" spans="1:28" s="1" customFormat="1" ht="20.100000000000001" customHeight="1" x14ac:dyDescent="0.2">
      <c r="A15" s="29">
        <v>4</v>
      </c>
      <c r="B15" s="27" t="str">
        <f>'[1]9_IFK'!B13</f>
        <v>Raba</v>
      </c>
      <c r="C15" s="27" t="str">
        <f>'[1]9_IFK'!C13</f>
        <v>Penanae</v>
      </c>
      <c r="D15" s="25">
        <v>7330</v>
      </c>
      <c r="E15" s="25">
        <v>58</v>
      </c>
      <c r="F15" s="24">
        <f>E15/$S15*100</f>
        <v>0.91309823677581858</v>
      </c>
      <c r="G15" s="25">
        <v>3638</v>
      </c>
      <c r="H15" s="24">
        <f>G15/$S15*100</f>
        <v>57.27329974811083</v>
      </c>
      <c r="I15" s="25">
        <v>114</v>
      </c>
      <c r="J15" s="24">
        <f>I15/$S15*100</f>
        <v>1.7947103274559193</v>
      </c>
      <c r="K15" s="25">
        <v>661</v>
      </c>
      <c r="L15" s="24">
        <f>K15/$S15*100</f>
        <v>10.406171284634761</v>
      </c>
      <c r="M15" s="23">
        <v>30</v>
      </c>
      <c r="N15" s="22">
        <f>M15/$S15*100</f>
        <v>0.47229219143576828</v>
      </c>
      <c r="O15" s="23">
        <v>128</v>
      </c>
      <c r="P15" s="22">
        <f>O15/$S15*100</f>
        <v>2.0151133501259446</v>
      </c>
      <c r="Q15" s="23">
        <v>1693</v>
      </c>
      <c r="R15" s="22">
        <f>Q15/$S15*100</f>
        <v>26.653022670025191</v>
      </c>
      <c r="S15" s="21">
        <f>SUM(E15,G15,I15,K15,M15,M15,O15,Q15)</f>
        <v>6352</v>
      </c>
      <c r="T15" s="20">
        <f>S15/D15*100</f>
        <v>86.657571623465216</v>
      </c>
    </row>
    <row r="16" spans="1:28" s="1" customFormat="1" ht="20.100000000000001" customHeight="1" x14ac:dyDescent="0.2">
      <c r="A16" s="29">
        <v>5</v>
      </c>
      <c r="B16" s="27" t="str">
        <f>'[1]9_IFK'!B14</f>
        <v>Asakota</v>
      </c>
      <c r="C16" s="27" t="str">
        <f>'[1]9_IFK'!C14</f>
        <v>Jatibaru</v>
      </c>
      <c r="D16" s="25">
        <v>4914</v>
      </c>
      <c r="E16" s="25">
        <v>148</v>
      </c>
      <c r="F16" s="24">
        <f>E16/$S16*100</f>
        <v>3.8824763903462749</v>
      </c>
      <c r="G16" s="25">
        <v>1940</v>
      </c>
      <c r="H16" s="24">
        <f>G16/$S16*100</f>
        <v>50.891920251836311</v>
      </c>
      <c r="I16" s="25">
        <v>451</v>
      </c>
      <c r="J16" s="24">
        <f>I16/$S16*100</f>
        <v>11.83105981112277</v>
      </c>
      <c r="K16" s="25">
        <v>210</v>
      </c>
      <c r="L16" s="24">
        <f>K16/$S16*100</f>
        <v>5.5089192025183626</v>
      </c>
      <c r="M16" s="23">
        <v>0</v>
      </c>
      <c r="N16" s="22">
        <f>M16/$S16*100</f>
        <v>0</v>
      </c>
      <c r="O16" s="23">
        <v>32</v>
      </c>
      <c r="P16" s="22">
        <f>O16/$S16*100</f>
        <v>0.83945435466946483</v>
      </c>
      <c r="Q16" s="23">
        <v>1031</v>
      </c>
      <c r="R16" s="22">
        <f>Q16/$S16*100</f>
        <v>27.046169989506819</v>
      </c>
      <c r="S16" s="21">
        <f>SUM(E16,G16,I16,K16,M16,M16,O16,Q16)</f>
        <v>3812</v>
      </c>
      <c r="T16" s="20">
        <f>S16/D16*100</f>
        <v>77.574277574277573</v>
      </c>
    </row>
    <row r="17" spans="1:28" s="1" customFormat="1" ht="20.100000000000001" customHeight="1" x14ac:dyDescent="0.2">
      <c r="A17" s="28"/>
      <c r="B17" s="27"/>
      <c r="C17" s="27" t="str">
        <f>'[1]9_IFK'!C15</f>
        <v>Kolo</v>
      </c>
      <c r="D17" s="25">
        <v>956</v>
      </c>
      <c r="E17" s="25">
        <v>75</v>
      </c>
      <c r="F17" s="24">
        <f>E17/$S17*100</f>
        <v>8.3612040133779271</v>
      </c>
      <c r="G17" s="25">
        <v>619</v>
      </c>
      <c r="H17" s="24">
        <f>G17/$S17*100</f>
        <v>69.007803790412481</v>
      </c>
      <c r="I17" s="25">
        <v>61</v>
      </c>
      <c r="J17" s="24">
        <f>I17/$S17*100</f>
        <v>6.8004459308807137</v>
      </c>
      <c r="K17" s="25">
        <v>4</v>
      </c>
      <c r="L17" s="24">
        <f>K17/$S17*100</f>
        <v>0.44593088071348941</v>
      </c>
      <c r="M17" s="23">
        <v>0</v>
      </c>
      <c r="N17" s="22">
        <f>M17/$S17*100</f>
        <v>0</v>
      </c>
      <c r="O17" s="23">
        <v>13</v>
      </c>
      <c r="P17" s="22">
        <f>O17/$S17*100</f>
        <v>1.4492753623188406</v>
      </c>
      <c r="Q17" s="23">
        <v>125</v>
      </c>
      <c r="R17" s="22">
        <f>Q17/$S17*100</f>
        <v>13.935340022296543</v>
      </c>
      <c r="S17" s="21">
        <f>SUM(E17,G17,I17,K17,M17,M17,O17,Q17)</f>
        <v>897</v>
      </c>
      <c r="T17" s="20">
        <f>S17/D17*100</f>
        <v>93.828451882845187</v>
      </c>
    </row>
    <row r="18" spans="1:28" s="1" customFormat="1" ht="20.100000000000001" customHeight="1" x14ac:dyDescent="0.2">
      <c r="A18" s="26"/>
      <c r="B18" s="26"/>
      <c r="C18" s="26"/>
      <c r="D18" s="25"/>
      <c r="E18" s="25"/>
      <c r="F18" s="24"/>
      <c r="G18" s="25"/>
      <c r="H18" s="24"/>
      <c r="I18" s="25"/>
      <c r="J18" s="24"/>
      <c r="K18" s="25"/>
      <c r="L18" s="24"/>
      <c r="M18" s="23"/>
      <c r="N18" s="22"/>
      <c r="O18" s="23"/>
      <c r="P18" s="22"/>
      <c r="Q18" s="23"/>
      <c r="R18" s="22"/>
      <c r="S18" s="21"/>
      <c r="T18" s="20"/>
    </row>
    <row r="19" spans="1:28" s="1" customFormat="1" ht="20.100000000000001" customHeight="1" x14ac:dyDescent="0.2">
      <c r="A19" s="26"/>
      <c r="B19" s="26"/>
      <c r="C19" s="26"/>
      <c r="D19" s="25"/>
      <c r="E19" s="25"/>
      <c r="F19" s="24"/>
      <c r="G19" s="25"/>
      <c r="H19" s="24"/>
      <c r="I19" s="25"/>
      <c r="J19" s="24"/>
      <c r="K19" s="25"/>
      <c r="L19" s="24"/>
      <c r="M19" s="23"/>
      <c r="N19" s="22"/>
      <c r="O19" s="23"/>
      <c r="P19" s="22"/>
      <c r="Q19" s="23"/>
      <c r="R19" s="22"/>
      <c r="S19" s="21"/>
      <c r="T19" s="20"/>
    </row>
    <row r="20" spans="1:28" s="1" customFormat="1" ht="20.100000000000001" customHeight="1" x14ac:dyDescent="0.2">
      <c r="A20" s="26"/>
      <c r="B20" s="26"/>
      <c r="C20" s="26"/>
      <c r="D20" s="25"/>
      <c r="E20" s="25"/>
      <c r="F20" s="24"/>
      <c r="G20" s="25"/>
      <c r="H20" s="24"/>
      <c r="I20" s="25"/>
      <c r="J20" s="24"/>
      <c r="K20" s="25"/>
      <c r="L20" s="24"/>
      <c r="M20" s="23"/>
      <c r="N20" s="22"/>
      <c r="O20" s="23"/>
      <c r="P20" s="22"/>
      <c r="Q20" s="23"/>
      <c r="R20" s="22"/>
      <c r="S20" s="21"/>
      <c r="T20" s="20"/>
    </row>
    <row r="21" spans="1:28" s="1" customFormat="1" ht="20.100000000000001" customHeight="1" x14ac:dyDescent="0.2">
      <c r="A21" s="19"/>
      <c r="B21" s="19"/>
      <c r="C21" s="19"/>
      <c r="D21" s="18"/>
      <c r="E21" s="18"/>
      <c r="F21" s="17"/>
      <c r="G21" s="18"/>
      <c r="H21" s="17"/>
      <c r="I21" s="18"/>
      <c r="J21" s="17"/>
      <c r="K21" s="18"/>
      <c r="L21" s="17"/>
      <c r="M21" s="16"/>
      <c r="N21" s="15"/>
      <c r="O21" s="16"/>
      <c r="P21" s="15"/>
      <c r="Q21" s="16"/>
      <c r="R21" s="15"/>
      <c r="S21" s="14"/>
      <c r="T21" s="13"/>
    </row>
    <row r="22" spans="1:28" s="1" customFormat="1" ht="20.100000000000001" customHeight="1" thickBot="1" x14ac:dyDescent="0.25">
      <c r="A22" s="12" t="s">
        <v>4</v>
      </c>
      <c r="B22" s="11"/>
      <c r="C22" s="11"/>
      <c r="D22" s="10">
        <f>SUM(D11:D21)</f>
        <v>29993</v>
      </c>
      <c r="E22" s="10">
        <f>SUM(E11:E21)</f>
        <v>1208</v>
      </c>
      <c r="F22" s="9">
        <f>E22/$S22*100</f>
        <v>4.6233925290875684</v>
      </c>
      <c r="G22" s="10">
        <f>SUM(G11:G21)</f>
        <v>13897</v>
      </c>
      <c r="H22" s="9">
        <f>G22/$S22*100</f>
        <v>53.188150642988361</v>
      </c>
      <c r="I22" s="10">
        <f>SUM(I11:I21)</f>
        <v>1538</v>
      </c>
      <c r="J22" s="9">
        <f>I22/$S22*100</f>
        <v>5.8864053888548682</v>
      </c>
      <c r="K22" s="10">
        <f>SUM(K11:K21)</f>
        <v>2767</v>
      </c>
      <c r="L22" s="9">
        <f>K22/$S22*100</f>
        <v>10.590171463563992</v>
      </c>
      <c r="M22" s="10">
        <f>SUM(M11:M21)</f>
        <v>48</v>
      </c>
      <c r="N22" s="9">
        <f>M22/$S22*100</f>
        <v>0.18371096142069809</v>
      </c>
      <c r="O22" s="10">
        <f>SUM(O11:O21)</f>
        <v>474</v>
      </c>
      <c r="P22" s="9">
        <f>O22/$S22*100</f>
        <v>1.8141457440293935</v>
      </c>
      <c r="Q22" s="10">
        <f>SUM(Q11:Q21)</f>
        <v>6196</v>
      </c>
      <c r="R22" s="9">
        <f>Q22/$S22*100</f>
        <v>23.714023270055112</v>
      </c>
      <c r="S22" s="8">
        <f>SUM(E22,G22,I22,K22,M22,O22,Q22)</f>
        <v>26128</v>
      </c>
      <c r="T22" s="7">
        <f>S22/D22*100</f>
        <v>87.113659853965927</v>
      </c>
    </row>
    <row r="23" spans="1:28" s="1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5"/>
      <c r="P23" s="5"/>
      <c r="Q23" s="5"/>
      <c r="R23" s="5"/>
      <c r="S23" s="5"/>
      <c r="T23" s="3"/>
      <c r="U23" s="3"/>
      <c r="V23" s="3"/>
      <c r="W23" s="3"/>
      <c r="X23" s="3"/>
      <c r="Y23" s="3"/>
      <c r="Z23" s="3"/>
      <c r="AA23" s="3"/>
      <c r="AB23" s="3"/>
    </row>
    <row r="24" spans="1:28" s="1" customFormat="1" x14ac:dyDescent="0.2">
      <c r="A24" s="4" t="str">
        <f>'[1]23_KESGA'!A24</f>
        <v>Sumber Bidang Kesmas seksie Kesga 2020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8" s="1" customFormat="1" x14ac:dyDescent="0.2">
      <c r="A25" s="2" t="s">
        <v>3</v>
      </c>
    </row>
    <row r="26" spans="1:28" s="1" customFormat="1" x14ac:dyDescent="0.2">
      <c r="A26" s="2" t="s">
        <v>2</v>
      </c>
    </row>
    <row r="27" spans="1:28" s="1" customFormat="1" x14ac:dyDescent="0.2">
      <c r="A27" s="2" t="s">
        <v>1</v>
      </c>
    </row>
    <row r="28" spans="1:28" s="1" customFormat="1" x14ac:dyDescent="0.2">
      <c r="A28" s="2" t="s">
        <v>0</v>
      </c>
    </row>
  </sheetData>
  <mergeCells count="6">
    <mergeCell ref="A7:A9"/>
    <mergeCell ref="B7:B9"/>
    <mergeCell ref="C7:C9"/>
    <mergeCell ref="A3:S3"/>
    <mergeCell ref="D7:D9"/>
    <mergeCell ref="E7:T8"/>
  </mergeCells>
  <printOptions horizontalCentered="1"/>
  <pageMargins left="0.84" right="0.78" top="1.1417322834645669" bottom="0.9055118110236221" header="0" footer="0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28_KESGA</vt:lpstr>
      <vt:lpstr>'28_KESGA'!Print_Area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2021-11-20T05:03:12Z</dcterms:created>
  <dcterms:modified xsi:type="dcterms:W3CDTF">2021-11-20T05:03:23Z</dcterms:modified>
</cp:coreProperties>
</file>